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erBarten\Desktop\"/>
    </mc:Choice>
  </mc:AlternateContent>
  <xr:revisionPtr revIDLastSave="0" documentId="8_{40718492-AD17-497B-AE16-7695888A5D62}" xr6:coauthVersionLast="47" xr6:coauthVersionMax="47" xr10:uidLastSave="{00000000-0000-0000-0000-000000000000}"/>
  <bookViews>
    <workbookView xWindow="-120" yWindow="-120" windowWidth="29040" windowHeight="15720" xr2:uid="{941FC60C-786F-417A-BCAC-3734053121CA}"/>
  </bookViews>
  <sheets>
    <sheet name="Invoer" sheetId="1" r:id="rId1"/>
    <sheet name="tabellen" sheetId="2" state="hidden" r:id="rId2"/>
  </sheets>
  <definedNames>
    <definedName name="_xlnm.Print_Area" localSheetId="0">Invoer!$A$1:$AL$46</definedName>
    <definedName name="min_05">tabellen!$E$42:$E$282</definedName>
    <definedName name="min_06">tabellen!$F$41:$F$242</definedName>
    <definedName name="min_15">tabellen!$G$42:$G$122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6" i="2" l="1"/>
  <c r="AJ30" i="1" l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G30" i="1"/>
  <c r="AN22" i="1" l="1" a="1"/>
  <c r="AN22" i="1" s="1"/>
  <c r="AM22" i="1"/>
  <c r="AN21" i="1" a="1"/>
  <c r="AN21" i="1" s="1"/>
  <c r="AM21" i="1"/>
  <c r="AN20" i="1" a="1"/>
  <c r="AN20" i="1" s="1"/>
  <c r="AM20" i="1"/>
  <c r="AO20" i="1" s="1"/>
  <c r="AN19" i="1" a="1"/>
  <c r="AN19" i="1" s="1"/>
  <c r="AM19" i="1"/>
  <c r="AN18" i="1" a="1"/>
  <c r="AN18" i="1" s="1"/>
  <c r="AM18" i="1"/>
  <c r="AN16" i="1" a="1"/>
  <c r="AN16" i="1" s="1"/>
  <c r="AM16" i="1"/>
  <c r="AP20" i="1" l="1"/>
  <c r="AK20" i="1" s="1" a="1"/>
  <c r="AK20" i="1" s="1"/>
  <c r="AO19" i="1"/>
  <c r="AP19" i="1" s="1"/>
  <c r="AO21" i="1"/>
  <c r="AO18" i="1"/>
  <c r="AO22" i="1"/>
  <c r="AO16" i="1"/>
  <c r="AP16" i="1" s="1"/>
  <c r="AK16" i="1" s="1" a="1"/>
  <c r="AK16" i="1" s="1"/>
  <c r="AP22" i="1" l="1"/>
  <c r="AK22" i="1" a="1"/>
  <c r="AK22" i="1" s="1"/>
  <c r="AP21" i="1"/>
  <c r="AK21" i="1" a="1"/>
  <c r="AK21" i="1" s="1"/>
  <c r="AP18" i="1"/>
  <c r="AK18" i="1" a="1"/>
  <c r="AK18" i="1" s="1"/>
  <c r="AK19" i="1" a="1"/>
  <c r="AK19" i="1" s="1"/>
  <c r="AJ27" i="1" l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Z27" i="1" a="1"/>
  <c r="Z27" i="1" s="1"/>
  <c r="Y27" i="1" a="1"/>
  <c r="Y27" i="1" s="1"/>
  <c r="X27" i="1" a="1"/>
  <c r="X27" i="1" s="1"/>
  <c r="W27" i="1" a="1"/>
  <c r="W27" i="1" s="1"/>
  <c r="V27" i="1" a="1"/>
  <c r="V27" i="1" s="1"/>
  <c r="U27" i="1" a="1"/>
  <c r="U27" i="1" s="1"/>
  <c r="T27" i="1" a="1"/>
  <c r="T27" i="1" s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F27" i="1" a="1"/>
  <c r="F27" i="1" s="1"/>
  <c r="V28" i="1" l="1"/>
  <c r="V29" i="1" s="1"/>
  <c r="V24" i="1" s="1" a="1"/>
  <c r="V24" i="1" s="1"/>
  <c r="R28" i="1"/>
  <c r="R29" i="1" s="1"/>
  <c r="R24" i="1" s="1" a="1"/>
  <c r="R24" i="1" s="1"/>
  <c r="F28" i="1"/>
  <c r="AH28" i="1"/>
  <c r="AH29" i="1" s="1"/>
  <c r="AH24" i="1" s="1" a="1"/>
  <c r="AH24" i="1" s="1"/>
  <c r="N28" i="1"/>
  <c r="N29" i="1" s="1"/>
  <c r="N24" i="1" s="1" a="1"/>
  <c r="N24" i="1" s="1"/>
  <c r="Z28" i="1"/>
  <c r="Z29" i="1" s="1"/>
  <c r="Z24" i="1" s="1" a="1"/>
  <c r="Z24" i="1" s="1"/>
  <c r="I28" i="1"/>
  <c r="I29" i="1" s="1"/>
  <c r="I24" i="1" s="1" a="1"/>
  <c r="I24" i="1" s="1"/>
  <c r="Q28" i="1"/>
  <c r="Q29" i="1" s="1"/>
  <c r="Q24" i="1" s="1" a="1"/>
  <c r="Q24" i="1" s="1"/>
  <c r="H28" i="1"/>
  <c r="H29" i="1" s="1"/>
  <c r="H24" i="1" s="1" a="1"/>
  <c r="H24" i="1" s="1"/>
  <c r="H30" i="1" s="1"/>
  <c r="L28" i="1"/>
  <c r="L29" i="1" s="1"/>
  <c r="L24" i="1" s="1" a="1"/>
  <c r="L24" i="1" s="1"/>
  <c r="P28" i="1"/>
  <c r="P29" i="1" s="1"/>
  <c r="P24" i="1" s="1" a="1"/>
  <c r="P24" i="1" s="1"/>
  <c r="X28" i="1"/>
  <c r="X29" i="1" s="1"/>
  <c r="X24" i="1" s="1" a="1"/>
  <c r="X24" i="1" s="1"/>
  <c r="AF28" i="1"/>
  <c r="AF29" i="1" s="1"/>
  <c r="AF24" i="1" s="1" a="1"/>
  <c r="AF24" i="1" s="1"/>
  <c r="AJ28" i="1"/>
  <c r="AJ29" i="1" s="1"/>
  <c r="AJ24" i="1" s="1" a="1"/>
  <c r="AJ24" i="1" s="1"/>
  <c r="G28" i="1"/>
  <c r="G29" i="1" s="1"/>
  <c r="K28" i="1"/>
  <c r="K29" i="1" s="1"/>
  <c r="K24" i="1" s="1" a="1"/>
  <c r="K24" i="1" s="1"/>
  <c r="O28" i="1"/>
  <c r="O29" i="1" s="1"/>
  <c r="S28" i="1"/>
  <c r="W28" i="1"/>
  <c r="W29" i="1" s="1"/>
  <c r="AA28" i="1"/>
  <c r="AA29" i="1" s="1"/>
  <c r="AE28" i="1"/>
  <c r="AE29" i="1" s="1"/>
  <c r="AI28" i="1"/>
  <c r="AI29" i="1" s="1"/>
  <c r="AI24" i="1" s="1" a="1"/>
  <c r="AI24" i="1" s="1"/>
  <c r="AC28" i="1"/>
  <c r="AC29" i="1" s="1"/>
  <c r="AC24" i="1" s="1" a="1"/>
  <c r="AC24" i="1" s="1"/>
  <c r="AB28" i="1"/>
  <c r="Y28" i="1"/>
  <c r="Y29" i="1" s="1"/>
  <c r="J28" i="1"/>
  <c r="J29" i="1" s="1"/>
  <c r="AD28" i="1"/>
  <c r="AD29" i="1" s="1"/>
  <c r="T28" i="1"/>
  <c r="T29" i="1" s="1"/>
  <c r="AG28" i="1"/>
  <c r="AG29" i="1" s="1"/>
  <c r="M28" i="1"/>
  <c r="U28" i="1"/>
  <c r="M29" i="1" l="1"/>
  <c r="M24" i="1" a="1"/>
  <c r="AG24" i="1" a="1"/>
  <c r="AG24" i="1" s="1"/>
  <c r="G24" i="1" a="1"/>
  <c r="G24" i="1" s="1"/>
  <c r="AE24" i="1" a="1"/>
  <c r="AE24" i="1" s="1"/>
  <c r="O24" i="1" a="1"/>
  <c r="O24" i="1" s="1"/>
  <c r="W24" i="1" a="1"/>
  <c r="W24" i="1" s="1"/>
  <c r="U29" i="1"/>
  <c r="U24" i="1" s="1" a="1"/>
  <c r="U24" i="1" s="1"/>
  <c r="AA24" i="1" a="1"/>
  <c r="AA24" i="1" s="1"/>
  <c r="S29" i="1"/>
  <c r="S24" i="1" s="1" a="1"/>
  <c r="S24" i="1" s="1"/>
  <c r="AB29" i="1"/>
  <c r="AB24" i="1" s="1" a="1"/>
  <c r="AB24" i="1" s="1"/>
  <c r="Y24" i="1" a="1"/>
  <c r="Y24" i="1" s="1"/>
  <c r="J24" i="1" a="1"/>
  <c r="J24" i="1" s="1"/>
  <c r="AD24" i="1" a="1"/>
  <c r="AD24" i="1" s="1"/>
  <c r="T24" i="1" a="1"/>
  <c r="T24" i="1" s="1"/>
  <c r="F29" i="1"/>
  <c r="F24" i="1" s="1" a="1"/>
  <c r="F24" i="1" s="1"/>
  <c r="F30" i="1" s="1"/>
  <c r="M24" i="1" l="1"/>
  <c r="F43" i="2"/>
  <c r="F44" i="2" s="1"/>
  <c r="F45" i="2" s="1"/>
  <c r="F46" i="2" s="1"/>
  <c r="F47" i="2" s="1"/>
  <c r="F48" i="2" s="1"/>
  <c r="F49" i="2" s="1"/>
  <c r="F50" i="2" s="1"/>
  <c r="F51" i="2" s="1"/>
  <c r="F53" i="2" s="1"/>
  <c r="F54" i="2" s="1"/>
  <c r="F55" i="2" s="1"/>
  <c r="F56" i="2" s="1"/>
  <c r="F57" i="2" s="1"/>
  <c r="F58" i="2" s="1"/>
  <c r="F59" i="2" s="1"/>
  <c r="F60" i="2" s="1"/>
  <c r="F61" i="2" s="1"/>
  <c r="F63" i="2" s="1"/>
  <c r="F64" i="2" s="1"/>
  <c r="F65" i="2" s="1"/>
  <c r="F66" i="2" s="1"/>
  <c r="F67" i="2" s="1"/>
  <c r="F68" i="2" s="1"/>
  <c r="F69" i="2" s="1"/>
  <c r="F70" i="2" s="1"/>
  <c r="F71" i="2" s="1"/>
  <c r="F73" i="2" s="1"/>
  <c r="F74" i="2" s="1"/>
  <c r="F75" i="2" s="1"/>
  <c r="F76" i="2" s="1"/>
  <c r="F77" i="2" s="1"/>
  <c r="F78" i="2" s="1"/>
  <c r="F79" i="2" s="1"/>
  <c r="F80" i="2" s="1"/>
  <c r="F81" i="2" s="1"/>
  <c r="F83" i="2" s="1"/>
  <c r="F84" i="2" s="1"/>
  <c r="F85" i="2" s="1"/>
  <c r="F86" i="2" s="1"/>
  <c r="F87" i="2" s="1"/>
  <c r="F88" i="2" s="1"/>
  <c r="F89" i="2" s="1"/>
  <c r="F90" i="2" s="1"/>
  <c r="F91" i="2" s="1"/>
  <c r="F93" i="2" s="1"/>
  <c r="F94" i="2" s="1"/>
  <c r="F95" i="2" s="1"/>
  <c r="F96" i="2" s="1"/>
  <c r="F97" i="2" s="1"/>
  <c r="F98" i="2" s="1"/>
  <c r="F99" i="2" s="1"/>
  <c r="F100" i="2" s="1"/>
  <c r="F101" i="2" s="1"/>
  <c r="F103" i="2" s="1"/>
  <c r="F104" i="2" s="1"/>
  <c r="F105" i="2" s="1"/>
  <c r="F106" i="2" s="1"/>
  <c r="F107" i="2" s="1"/>
  <c r="F108" i="2" s="1"/>
  <c r="F109" i="2" s="1"/>
  <c r="F110" i="2" s="1"/>
  <c r="F111" i="2" s="1"/>
  <c r="F113" i="2" s="1"/>
  <c r="F114" i="2" s="1"/>
  <c r="F115" i="2" s="1"/>
  <c r="F116" i="2" s="1"/>
  <c r="F117" i="2" s="1"/>
  <c r="F118" i="2" s="1"/>
  <c r="F119" i="2" s="1"/>
  <c r="F120" i="2" s="1"/>
  <c r="F121" i="2" s="1"/>
  <c r="F123" i="2" s="1"/>
  <c r="F124" i="2" s="1"/>
  <c r="F125" i="2" s="1"/>
  <c r="F126" i="2" s="1"/>
  <c r="F127" i="2" s="1"/>
  <c r="F128" i="2" s="1"/>
  <c r="F129" i="2" s="1"/>
  <c r="F130" i="2" s="1"/>
  <c r="F131" i="2" s="1"/>
  <c r="F133" i="2" s="1"/>
  <c r="F134" i="2" s="1"/>
  <c r="F135" i="2" s="1"/>
  <c r="F136" i="2" s="1"/>
  <c r="F137" i="2" s="1"/>
  <c r="F138" i="2" s="1"/>
  <c r="F139" i="2" s="1"/>
  <c r="F140" i="2" s="1"/>
  <c r="F141" i="2" s="1"/>
  <c r="F143" i="2" s="1"/>
  <c r="F144" i="2" s="1"/>
  <c r="F145" i="2" s="1"/>
  <c r="F146" i="2" s="1"/>
  <c r="F147" i="2" s="1"/>
  <c r="F148" i="2" s="1"/>
  <c r="F149" i="2" s="1"/>
  <c r="F150" i="2" s="1"/>
  <c r="F151" i="2" s="1"/>
  <c r="F153" i="2" s="1"/>
  <c r="F154" i="2" s="1"/>
  <c r="F155" i="2" s="1"/>
  <c r="F156" i="2" s="1"/>
  <c r="F157" i="2" s="1"/>
  <c r="F158" i="2" s="1"/>
  <c r="F159" i="2" s="1"/>
  <c r="F160" i="2" s="1"/>
  <c r="F161" i="2" s="1"/>
  <c r="F163" i="2" s="1"/>
  <c r="F164" i="2" s="1"/>
  <c r="F165" i="2" s="1"/>
  <c r="F166" i="2" s="1"/>
  <c r="F167" i="2" s="1"/>
  <c r="F168" i="2" s="1"/>
  <c r="F169" i="2" s="1"/>
  <c r="F170" i="2" s="1"/>
  <c r="F171" i="2" s="1"/>
  <c r="F173" i="2" s="1"/>
  <c r="F174" i="2" s="1"/>
  <c r="F175" i="2" s="1"/>
  <c r="F176" i="2" s="1"/>
  <c r="F177" i="2" s="1"/>
  <c r="F178" i="2" s="1"/>
  <c r="F179" i="2" s="1"/>
  <c r="F180" i="2" s="1"/>
  <c r="F181" i="2" s="1"/>
  <c r="F183" i="2" s="1"/>
  <c r="F184" i="2" s="1"/>
  <c r="F185" i="2" s="1"/>
  <c r="F186" i="2" s="1"/>
  <c r="F187" i="2" s="1"/>
  <c r="F188" i="2" s="1"/>
  <c r="F189" i="2" s="1"/>
  <c r="F190" i="2" s="1"/>
  <c r="F191" i="2" s="1"/>
  <c r="F193" i="2" s="1"/>
  <c r="F194" i="2" s="1"/>
  <c r="F195" i="2" s="1"/>
  <c r="F196" i="2" s="1"/>
  <c r="F197" i="2" s="1"/>
  <c r="F198" i="2" s="1"/>
  <c r="F199" i="2" s="1"/>
  <c r="F200" i="2" s="1"/>
  <c r="F201" i="2" s="1"/>
  <c r="F203" i="2" s="1"/>
  <c r="F204" i="2" s="1"/>
  <c r="F205" i="2" s="1"/>
  <c r="F206" i="2" s="1"/>
  <c r="F207" i="2" s="1"/>
  <c r="F208" i="2" s="1"/>
  <c r="F209" i="2" s="1"/>
  <c r="F210" i="2" s="1"/>
  <c r="F211" i="2" s="1"/>
  <c r="F213" i="2" s="1"/>
  <c r="F214" i="2" s="1"/>
  <c r="F215" i="2" s="1"/>
  <c r="F216" i="2" s="1"/>
  <c r="F217" i="2" s="1"/>
  <c r="F218" i="2" s="1"/>
  <c r="F219" i="2" s="1"/>
  <c r="F220" i="2" s="1"/>
  <c r="F221" i="2" s="1"/>
  <c r="F223" i="2" s="1"/>
  <c r="F224" i="2" s="1"/>
  <c r="F225" i="2" s="1"/>
  <c r="F226" i="2" s="1"/>
  <c r="F227" i="2" s="1"/>
  <c r="F228" i="2" s="1"/>
  <c r="F229" i="2" s="1"/>
  <c r="F230" i="2" s="1"/>
  <c r="F231" i="2" s="1"/>
  <c r="F233" i="2" s="1"/>
  <c r="F234" i="2" s="1"/>
  <c r="F235" i="2" s="1"/>
  <c r="F236" i="2" s="1"/>
  <c r="F237" i="2" s="1"/>
  <c r="F238" i="2" s="1"/>
  <c r="F239" i="2" s="1"/>
  <c r="F240" i="2" s="1"/>
  <c r="F241" i="2" s="1"/>
  <c r="AM24" i="1" l="1"/>
  <c r="AN24" i="1" s="1" a="1"/>
  <c r="AN24" i="1" s="1"/>
  <c r="AO24" i="1" s="1"/>
  <c r="F12" i="1"/>
  <c r="F32" i="1" s="1"/>
  <c r="AQ25" i="2" l="1"/>
  <c r="E282" i="2"/>
  <c r="E270" i="2"/>
  <c r="E258" i="2"/>
  <c r="E246" i="2"/>
  <c r="E234" i="2"/>
  <c r="E222" i="2"/>
  <c r="E210" i="2"/>
  <c r="E198" i="2"/>
  <c r="E186" i="2"/>
  <c r="E174" i="2"/>
  <c r="E162" i="2"/>
  <c r="E150" i="2"/>
  <c r="E138" i="2"/>
  <c r="E126" i="2"/>
  <c r="E114" i="2"/>
  <c r="E102" i="2"/>
  <c r="E90" i="2"/>
  <c r="E78" i="2"/>
  <c r="E66" i="2"/>
  <c r="E43" i="2"/>
  <c r="E42" i="2"/>
  <c r="D44" i="2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E281" i="2" s="1"/>
  <c r="B43" i="2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20" i="2" s="1"/>
  <c r="B121" i="2" s="1"/>
  <c r="Q3" i="1"/>
  <c r="AI10" i="1"/>
  <c r="AI9" i="1"/>
  <c r="AM16" i="2"/>
  <c r="AL16" i="2"/>
  <c r="AK16" i="2"/>
  <c r="AJ16" i="2"/>
  <c r="E44" i="2" l="1"/>
  <c r="E48" i="2"/>
  <c r="E52" i="2"/>
  <c r="E56" i="2"/>
  <c r="E60" i="2"/>
  <c r="E64" i="2"/>
  <c r="E68" i="2"/>
  <c r="E72" i="2"/>
  <c r="E76" i="2"/>
  <c r="E80" i="2"/>
  <c r="E84" i="2"/>
  <c r="E88" i="2"/>
  <c r="E92" i="2"/>
  <c r="E96" i="2"/>
  <c r="E100" i="2"/>
  <c r="E104" i="2"/>
  <c r="E108" i="2"/>
  <c r="E112" i="2"/>
  <c r="E116" i="2"/>
  <c r="E120" i="2"/>
  <c r="E124" i="2"/>
  <c r="E128" i="2"/>
  <c r="E132" i="2"/>
  <c r="E136" i="2"/>
  <c r="E140" i="2"/>
  <c r="E144" i="2"/>
  <c r="E148" i="2"/>
  <c r="E152" i="2"/>
  <c r="E156" i="2"/>
  <c r="E160" i="2"/>
  <c r="E164" i="2"/>
  <c r="E168" i="2"/>
  <c r="E172" i="2"/>
  <c r="E176" i="2"/>
  <c r="E180" i="2"/>
  <c r="E184" i="2"/>
  <c r="E188" i="2"/>
  <c r="E192" i="2"/>
  <c r="E196" i="2"/>
  <c r="E200" i="2"/>
  <c r="E204" i="2"/>
  <c r="E208" i="2"/>
  <c r="E212" i="2"/>
  <c r="E216" i="2"/>
  <c r="E220" i="2"/>
  <c r="E224" i="2"/>
  <c r="E228" i="2"/>
  <c r="E232" i="2"/>
  <c r="E236" i="2"/>
  <c r="E240" i="2"/>
  <c r="E244" i="2"/>
  <c r="E248" i="2"/>
  <c r="E252" i="2"/>
  <c r="E256" i="2"/>
  <c r="E260" i="2"/>
  <c r="E264" i="2"/>
  <c r="E268" i="2"/>
  <c r="E272" i="2"/>
  <c r="E276" i="2"/>
  <c r="E280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153" i="2"/>
  <c r="E157" i="2"/>
  <c r="E161" i="2"/>
  <c r="E165" i="2"/>
  <c r="E169" i="2"/>
  <c r="E173" i="2"/>
  <c r="E177" i="2"/>
  <c r="E181" i="2"/>
  <c r="E185" i="2"/>
  <c r="E189" i="2"/>
  <c r="E193" i="2"/>
  <c r="E197" i="2"/>
  <c r="E201" i="2"/>
  <c r="E205" i="2"/>
  <c r="E209" i="2"/>
  <c r="E213" i="2"/>
  <c r="E217" i="2"/>
  <c r="E221" i="2"/>
  <c r="E225" i="2"/>
  <c r="E229" i="2"/>
  <c r="E233" i="2"/>
  <c r="E237" i="2"/>
  <c r="E241" i="2"/>
  <c r="E245" i="2"/>
  <c r="E249" i="2"/>
  <c r="E253" i="2"/>
  <c r="E257" i="2"/>
  <c r="E261" i="2"/>
  <c r="E265" i="2"/>
  <c r="E269" i="2"/>
  <c r="E273" i="2"/>
  <c r="E277" i="2"/>
  <c r="E46" i="2"/>
  <c r="E50" i="2"/>
  <c r="E54" i="2"/>
  <c r="E58" i="2"/>
  <c r="E62" i="2"/>
  <c r="E70" i="2"/>
  <c r="E74" i="2"/>
  <c r="E82" i="2"/>
  <c r="E86" i="2"/>
  <c r="E94" i="2"/>
  <c r="E98" i="2"/>
  <c r="E106" i="2"/>
  <c r="E110" i="2"/>
  <c r="E118" i="2"/>
  <c r="E122" i="2"/>
  <c r="E130" i="2"/>
  <c r="E134" i="2"/>
  <c r="E142" i="2"/>
  <c r="E146" i="2"/>
  <c r="E154" i="2"/>
  <c r="E158" i="2"/>
  <c r="E166" i="2"/>
  <c r="E170" i="2"/>
  <c r="E178" i="2"/>
  <c r="E182" i="2"/>
  <c r="E190" i="2"/>
  <c r="E194" i="2"/>
  <c r="E202" i="2"/>
  <c r="E206" i="2"/>
  <c r="E214" i="2"/>
  <c r="E218" i="2"/>
  <c r="E226" i="2"/>
  <c r="E230" i="2"/>
  <c r="E238" i="2"/>
  <c r="E242" i="2"/>
  <c r="E250" i="2"/>
  <c r="E254" i="2"/>
  <c r="E262" i="2"/>
  <c r="E266" i="2"/>
  <c r="E274" i="2"/>
  <c r="E278" i="2"/>
  <c r="E47" i="2"/>
  <c r="E51" i="2"/>
  <c r="E55" i="2"/>
  <c r="E59" i="2"/>
  <c r="E63" i="2"/>
  <c r="E67" i="2"/>
  <c r="E71" i="2"/>
  <c r="E75" i="2"/>
  <c r="E79" i="2"/>
  <c r="E83" i="2"/>
  <c r="E87" i="2"/>
  <c r="E91" i="2"/>
  <c r="E95" i="2"/>
  <c r="E99" i="2"/>
  <c r="E103" i="2"/>
  <c r="E107" i="2"/>
  <c r="E111" i="2"/>
  <c r="E115" i="2"/>
  <c r="E119" i="2"/>
  <c r="E123" i="2"/>
  <c r="E127" i="2"/>
  <c r="E131" i="2"/>
  <c r="E135" i="2"/>
  <c r="E139" i="2"/>
  <c r="E143" i="2"/>
  <c r="E147" i="2"/>
  <c r="E151" i="2"/>
  <c r="E155" i="2"/>
  <c r="E159" i="2"/>
  <c r="E163" i="2"/>
  <c r="E167" i="2"/>
  <c r="E171" i="2"/>
  <c r="E175" i="2"/>
  <c r="E179" i="2"/>
  <c r="E183" i="2"/>
  <c r="E187" i="2"/>
  <c r="E191" i="2"/>
  <c r="E195" i="2"/>
  <c r="E199" i="2"/>
  <c r="E203" i="2"/>
  <c r="E207" i="2"/>
  <c r="E211" i="2"/>
  <c r="E215" i="2"/>
  <c r="E219" i="2"/>
  <c r="E223" i="2"/>
  <c r="E227" i="2"/>
  <c r="E231" i="2"/>
  <c r="E235" i="2"/>
  <c r="E239" i="2"/>
  <c r="E243" i="2"/>
  <c r="E247" i="2"/>
  <c r="E251" i="2"/>
  <c r="E255" i="2"/>
  <c r="E259" i="2"/>
  <c r="E263" i="2"/>
  <c r="E267" i="2"/>
  <c r="E271" i="2"/>
  <c r="E275" i="2"/>
  <c r="E279" i="2"/>
  <c r="C14" i="2"/>
  <c r="C10" i="2"/>
  <c r="C6" i="2"/>
  <c r="C9" i="2"/>
  <c r="C12" i="2"/>
  <c r="C11" i="2"/>
  <c r="C13" i="2"/>
  <c r="C5" i="2"/>
  <c r="C8" i="2"/>
  <c r="C15" i="2"/>
  <c r="C7" i="2"/>
  <c r="AI11" i="1"/>
  <c r="AH11" i="1" s="1"/>
  <c r="V38" i="1" l="1"/>
  <c r="AD38" i="1"/>
  <c r="AI2" i="1" l="1"/>
  <c r="AH15" i="2"/>
  <c r="AH14" i="2"/>
  <c r="AH13" i="2"/>
  <c r="AH12" i="2"/>
  <c r="AH11" i="2"/>
  <c r="AH10" i="2"/>
  <c r="AH9" i="2"/>
  <c r="AH8" i="2"/>
  <c r="AH7" i="2"/>
  <c r="AH6" i="2"/>
  <c r="AH5" i="2"/>
  <c r="AH4" i="2"/>
  <c r="AK23" i="1"/>
  <c r="AK17" i="1"/>
  <c r="AK27" i="1" l="1" a="1"/>
  <c r="AK27" i="1" s="1"/>
  <c r="AK26" i="1"/>
  <c r="B36" i="2"/>
  <c r="B35" i="2"/>
  <c r="D20" i="2"/>
  <c r="E20" i="2" s="1"/>
  <c r="F20" i="2" s="1"/>
  <c r="G20" i="2" s="1"/>
  <c r="C32" i="2"/>
  <c r="C31" i="2"/>
  <c r="C30" i="2"/>
  <c r="C29" i="2"/>
  <c r="C28" i="2"/>
  <c r="C27" i="2"/>
  <c r="C26" i="2"/>
  <c r="C25" i="2"/>
  <c r="C24" i="2"/>
  <c r="C23" i="2"/>
  <c r="C22" i="2"/>
  <c r="C4" i="2"/>
  <c r="Z1" i="2" s="1"/>
  <c r="D3" i="2"/>
  <c r="AK28" i="1" l="1"/>
  <c r="AK29" i="1" s="1"/>
  <c r="AK24" i="1" s="1" a="1"/>
  <c r="AK24" i="1" s="1"/>
  <c r="D11" i="2"/>
  <c r="D28" i="2" s="1"/>
  <c r="D8" i="2"/>
  <c r="D25" i="2" s="1"/>
  <c r="D13" i="2"/>
  <c r="D30" i="2" s="1"/>
  <c r="D5" i="2"/>
  <c r="D22" i="2" s="1"/>
  <c r="D10" i="2"/>
  <c r="D27" i="2" s="1"/>
  <c r="D15" i="2"/>
  <c r="D32" i="2" s="1"/>
  <c r="D7" i="2"/>
  <c r="D24" i="2" s="1"/>
  <c r="D6" i="2"/>
  <c r="D23" i="2" s="1"/>
  <c r="D9" i="2"/>
  <c r="D26" i="2" s="1"/>
  <c r="D12" i="2"/>
  <c r="D29" i="2" s="1"/>
  <c r="D14" i="2"/>
  <c r="D31" i="2" s="1"/>
  <c r="D4" i="2"/>
  <c r="D21" i="2" s="1"/>
  <c r="H20" i="2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C21" i="2"/>
  <c r="C36" i="2" s="1"/>
  <c r="F14" i="1" s="1"/>
  <c r="E3" i="2"/>
  <c r="G13" i="1"/>
  <c r="E13" i="2" l="1"/>
  <c r="E30" i="2" s="1"/>
  <c r="E5" i="2"/>
  <c r="E22" i="2" s="1"/>
  <c r="E10" i="2"/>
  <c r="E27" i="2" s="1"/>
  <c r="E11" i="2"/>
  <c r="E28" i="2" s="1"/>
  <c r="E8" i="2"/>
  <c r="E25" i="2" s="1"/>
  <c r="E9" i="2"/>
  <c r="E26" i="2" s="1"/>
  <c r="E14" i="2"/>
  <c r="E31" i="2" s="1"/>
  <c r="E6" i="2"/>
  <c r="E23" i="2" s="1"/>
  <c r="E15" i="2"/>
  <c r="E32" i="2" s="1"/>
  <c r="E7" i="2"/>
  <c r="E24" i="2" s="1"/>
  <c r="E12" i="2"/>
  <c r="E29" i="2" s="1"/>
  <c r="E4" i="2"/>
  <c r="E21" i="2" s="1"/>
  <c r="D36" i="2"/>
  <c r="C37" i="2"/>
  <c r="H13" i="1"/>
  <c r="G12" i="1"/>
  <c r="G32" i="1" s="1"/>
  <c r="F3" i="2"/>
  <c r="D37" i="2" l="1"/>
  <c r="G14" i="1"/>
  <c r="F8" i="2"/>
  <c r="F25" i="2" s="1"/>
  <c r="F11" i="2"/>
  <c r="F28" i="2" s="1"/>
  <c r="F9" i="2"/>
  <c r="F26" i="2" s="1"/>
  <c r="F10" i="2"/>
  <c r="F27" i="2" s="1"/>
  <c r="F12" i="2"/>
  <c r="F29" i="2" s="1"/>
  <c r="F5" i="2"/>
  <c r="F22" i="2" s="1"/>
  <c r="F13" i="2"/>
  <c r="F30" i="2" s="1"/>
  <c r="F15" i="2"/>
  <c r="F32" i="2" s="1"/>
  <c r="F14" i="2"/>
  <c r="F31" i="2" s="1"/>
  <c r="F6" i="2"/>
  <c r="F23" i="2" s="1"/>
  <c r="F4" i="2"/>
  <c r="F21" i="2" s="1"/>
  <c r="F7" i="2"/>
  <c r="F24" i="2" s="1"/>
  <c r="E36" i="2"/>
  <c r="I13" i="1"/>
  <c r="H12" i="1"/>
  <c r="H32" i="1" s="1"/>
  <c r="G3" i="2"/>
  <c r="E37" i="2" l="1"/>
  <c r="H14" i="1"/>
  <c r="H3" i="2"/>
  <c r="G8" i="2"/>
  <c r="G25" i="2" s="1"/>
  <c r="G15" i="2"/>
  <c r="G32" i="2" s="1"/>
  <c r="G14" i="2"/>
  <c r="G31" i="2" s="1"/>
  <c r="G4" i="2"/>
  <c r="G21" i="2" s="1"/>
  <c r="G11" i="2"/>
  <c r="G28" i="2" s="1"/>
  <c r="G10" i="2"/>
  <c r="G27" i="2" s="1"/>
  <c r="G13" i="2"/>
  <c r="G30" i="2" s="1"/>
  <c r="G7" i="2"/>
  <c r="G24" i="2" s="1"/>
  <c r="G6" i="2"/>
  <c r="G23" i="2" s="1"/>
  <c r="G12" i="2"/>
  <c r="G29" i="2" s="1"/>
  <c r="G5" i="2"/>
  <c r="G22" i="2" s="1"/>
  <c r="G9" i="2"/>
  <c r="G26" i="2" s="1"/>
  <c r="F36" i="2"/>
  <c r="J13" i="1"/>
  <c r="I12" i="1"/>
  <c r="I32" i="1" s="1"/>
  <c r="F37" i="2" l="1"/>
  <c r="I14" i="1"/>
  <c r="G36" i="2"/>
  <c r="H13" i="2"/>
  <c r="H30" i="2" s="1"/>
  <c r="H5" i="2"/>
  <c r="H22" i="2" s="1"/>
  <c r="H6" i="2"/>
  <c r="H23" i="2" s="1"/>
  <c r="H15" i="2"/>
  <c r="H32" i="2" s="1"/>
  <c r="H7" i="2"/>
  <c r="H24" i="2" s="1"/>
  <c r="H4" i="2"/>
  <c r="H21" i="2" s="1"/>
  <c r="H14" i="2"/>
  <c r="H31" i="2" s="1"/>
  <c r="H9" i="2"/>
  <c r="H26" i="2" s="1"/>
  <c r="H11" i="2"/>
  <c r="H28" i="2" s="1"/>
  <c r="H12" i="2"/>
  <c r="H29" i="2" s="1"/>
  <c r="H10" i="2"/>
  <c r="H27" i="2" s="1"/>
  <c r="H8" i="2"/>
  <c r="H25" i="2" s="1"/>
  <c r="K13" i="1"/>
  <c r="J12" i="1"/>
  <c r="J32" i="1" s="1"/>
  <c r="I3" i="2"/>
  <c r="G37" i="2" l="1"/>
  <c r="J14" i="1"/>
  <c r="H36" i="2"/>
  <c r="I9" i="2"/>
  <c r="I26" i="2" s="1"/>
  <c r="I10" i="2"/>
  <c r="I27" i="2" s="1"/>
  <c r="I5" i="2"/>
  <c r="I22" i="2" s="1"/>
  <c r="I15" i="2"/>
  <c r="I32" i="2" s="1"/>
  <c r="I7" i="2"/>
  <c r="I24" i="2" s="1"/>
  <c r="I8" i="2"/>
  <c r="I25" i="2" s="1"/>
  <c r="I4" i="2"/>
  <c r="I21" i="2" s="1"/>
  <c r="I13" i="2"/>
  <c r="I30" i="2" s="1"/>
  <c r="I11" i="2"/>
  <c r="I28" i="2" s="1"/>
  <c r="I12" i="2"/>
  <c r="I29" i="2" s="1"/>
  <c r="I14" i="2"/>
  <c r="I31" i="2" s="1"/>
  <c r="I6" i="2"/>
  <c r="I23" i="2" s="1"/>
  <c r="L13" i="1"/>
  <c r="K12" i="1"/>
  <c r="K32" i="1" s="1"/>
  <c r="J3" i="2"/>
  <c r="H37" i="2" l="1"/>
  <c r="K14" i="1"/>
  <c r="I36" i="2"/>
  <c r="J8" i="2"/>
  <c r="J25" i="2" s="1"/>
  <c r="J10" i="2"/>
  <c r="J27" i="2" s="1"/>
  <c r="J13" i="2"/>
  <c r="J30" i="2" s="1"/>
  <c r="J14" i="2"/>
  <c r="J31" i="2" s="1"/>
  <c r="J6" i="2"/>
  <c r="J23" i="2" s="1"/>
  <c r="J9" i="2"/>
  <c r="J26" i="2" s="1"/>
  <c r="J4" i="2"/>
  <c r="J21" i="2" s="1"/>
  <c r="J11" i="2"/>
  <c r="J28" i="2" s="1"/>
  <c r="J12" i="2"/>
  <c r="J29" i="2" s="1"/>
  <c r="J15" i="2"/>
  <c r="J32" i="2" s="1"/>
  <c r="J7" i="2"/>
  <c r="J24" i="2" s="1"/>
  <c r="J5" i="2"/>
  <c r="J22" i="2" s="1"/>
  <c r="M13" i="1"/>
  <c r="L12" i="1"/>
  <c r="L32" i="1" s="1"/>
  <c r="K3" i="2"/>
  <c r="I37" i="2" l="1"/>
  <c r="L14" i="1"/>
  <c r="J36" i="2"/>
  <c r="K14" i="2"/>
  <c r="K31" i="2" s="1"/>
  <c r="K6" i="2"/>
  <c r="K23" i="2" s="1"/>
  <c r="K15" i="2"/>
  <c r="K32" i="2" s="1"/>
  <c r="K7" i="2"/>
  <c r="K24" i="2" s="1"/>
  <c r="K4" i="2"/>
  <c r="K21" i="2" s="1"/>
  <c r="K12" i="2"/>
  <c r="K29" i="2" s="1"/>
  <c r="K13" i="2"/>
  <c r="K30" i="2" s="1"/>
  <c r="K10" i="2"/>
  <c r="K27" i="2" s="1"/>
  <c r="K11" i="2"/>
  <c r="K28" i="2" s="1"/>
  <c r="K9" i="2"/>
  <c r="K26" i="2" s="1"/>
  <c r="K8" i="2"/>
  <c r="K25" i="2" s="1"/>
  <c r="K5" i="2"/>
  <c r="K22" i="2" s="1"/>
  <c r="N13" i="1"/>
  <c r="M12" i="1"/>
  <c r="M32" i="1" s="1"/>
  <c r="L3" i="2"/>
  <c r="J37" i="2" l="1"/>
  <c r="M14" i="1"/>
  <c r="K36" i="2"/>
  <c r="L9" i="2"/>
  <c r="L26" i="2" s="1"/>
  <c r="L8" i="2"/>
  <c r="L25" i="2" s="1"/>
  <c r="L10" i="2"/>
  <c r="L27" i="2" s="1"/>
  <c r="L11" i="2"/>
  <c r="L28" i="2" s="1"/>
  <c r="L13" i="2"/>
  <c r="L30" i="2" s="1"/>
  <c r="L5" i="2"/>
  <c r="L22" i="2" s="1"/>
  <c r="L14" i="2"/>
  <c r="L31" i="2" s="1"/>
  <c r="L6" i="2"/>
  <c r="L23" i="2" s="1"/>
  <c r="L15" i="2"/>
  <c r="L32" i="2" s="1"/>
  <c r="L12" i="2"/>
  <c r="L29" i="2" s="1"/>
  <c r="L4" i="2"/>
  <c r="L21" i="2" s="1"/>
  <c r="L7" i="2"/>
  <c r="L24" i="2" s="1"/>
  <c r="O13" i="1"/>
  <c r="N12" i="1"/>
  <c r="N32" i="1" s="1"/>
  <c r="M3" i="2"/>
  <c r="K37" i="2" l="1"/>
  <c r="N14" i="1"/>
  <c r="L36" i="2"/>
  <c r="M15" i="2"/>
  <c r="M32" i="2" s="1"/>
  <c r="M7" i="2"/>
  <c r="M24" i="2" s="1"/>
  <c r="M8" i="2"/>
  <c r="M25" i="2" s="1"/>
  <c r="M4" i="2"/>
  <c r="M21" i="2" s="1"/>
  <c r="M13" i="2"/>
  <c r="M30" i="2" s="1"/>
  <c r="M5" i="2"/>
  <c r="M22" i="2" s="1"/>
  <c r="M14" i="2"/>
  <c r="M31" i="2" s="1"/>
  <c r="M6" i="2"/>
  <c r="M23" i="2" s="1"/>
  <c r="M11" i="2"/>
  <c r="M28" i="2" s="1"/>
  <c r="M9" i="2"/>
  <c r="M26" i="2" s="1"/>
  <c r="M12" i="2"/>
  <c r="M29" i="2" s="1"/>
  <c r="M10" i="2"/>
  <c r="M27" i="2" s="1"/>
  <c r="P13" i="1"/>
  <c r="O12" i="1"/>
  <c r="O32" i="1" s="1"/>
  <c r="N3" i="2"/>
  <c r="L37" i="2" l="1"/>
  <c r="O14" i="1"/>
  <c r="M36" i="2"/>
  <c r="N10" i="2"/>
  <c r="N27" i="2" s="1"/>
  <c r="N7" i="2"/>
  <c r="N24" i="2" s="1"/>
  <c r="N5" i="2"/>
  <c r="N22" i="2" s="1"/>
  <c r="N13" i="2"/>
  <c r="N30" i="2" s="1"/>
  <c r="N12" i="2"/>
  <c r="N29" i="2" s="1"/>
  <c r="N15" i="2"/>
  <c r="N32" i="2" s="1"/>
  <c r="N4" i="2"/>
  <c r="N21" i="2" s="1"/>
  <c r="N9" i="2"/>
  <c r="N26" i="2" s="1"/>
  <c r="N8" i="2"/>
  <c r="N25" i="2" s="1"/>
  <c r="N11" i="2"/>
  <c r="N28" i="2" s="1"/>
  <c r="N14" i="2"/>
  <c r="N31" i="2" s="1"/>
  <c r="N6" i="2"/>
  <c r="N23" i="2" s="1"/>
  <c r="Q13" i="1"/>
  <c r="P12" i="1"/>
  <c r="P32" i="1" s="1"/>
  <c r="O3" i="2"/>
  <c r="M37" i="2" l="1"/>
  <c r="P14" i="1"/>
  <c r="N36" i="2"/>
  <c r="O12" i="2"/>
  <c r="O29" i="2" s="1"/>
  <c r="O13" i="2"/>
  <c r="O30" i="2" s="1"/>
  <c r="O10" i="2"/>
  <c r="O27" i="2" s="1"/>
  <c r="O11" i="2"/>
  <c r="O28" i="2" s="1"/>
  <c r="O4" i="2"/>
  <c r="O21" i="2" s="1"/>
  <c r="O8" i="2"/>
  <c r="O25" i="2" s="1"/>
  <c r="O14" i="2"/>
  <c r="O31" i="2" s="1"/>
  <c r="O15" i="2"/>
  <c r="O32" i="2" s="1"/>
  <c r="O7" i="2"/>
  <c r="O24" i="2" s="1"/>
  <c r="O6" i="2"/>
  <c r="O23" i="2" s="1"/>
  <c r="O9" i="2"/>
  <c r="O26" i="2" s="1"/>
  <c r="O5" i="2"/>
  <c r="O22" i="2" s="1"/>
  <c r="R13" i="1"/>
  <c r="Q12" i="1"/>
  <c r="Q32" i="1" s="1"/>
  <c r="P3" i="2"/>
  <c r="N37" i="2" l="1"/>
  <c r="Q14" i="1"/>
  <c r="O36" i="2"/>
  <c r="P11" i="2"/>
  <c r="P28" i="2" s="1"/>
  <c r="P10" i="2"/>
  <c r="P27" i="2" s="1"/>
  <c r="P12" i="2"/>
  <c r="P29" i="2" s="1"/>
  <c r="P13" i="2"/>
  <c r="P30" i="2" s="1"/>
  <c r="P5" i="2"/>
  <c r="P22" i="2" s="1"/>
  <c r="P15" i="2"/>
  <c r="P32" i="2" s="1"/>
  <c r="P9" i="2"/>
  <c r="P26" i="2" s="1"/>
  <c r="P8" i="2"/>
  <c r="P25" i="2" s="1"/>
  <c r="P4" i="2"/>
  <c r="P21" i="2" s="1"/>
  <c r="P14" i="2"/>
  <c r="P31" i="2" s="1"/>
  <c r="P6" i="2"/>
  <c r="P23" i="2" s="1"/>
  <c r="P7" i="2"/>
  <c r="P24" i="2" s="1"/>
  <c r="S13" i="1"/>
  <c r="R12" i="1"/>
  <c r="R32" i="1" s="1"/>
  <c r="Q3" i="2"/>
  <c r="O37" i="2" l="1"/>
  <c r="R14" i="1"/>
  <c r="P36" i="2"/>
  <c r="Q13" i="2"/>
  <c r="Q30" i="2" s="1"/>
  <c r="Q5" i="2"/>
  <c r="Q22" i="2" s="1"/>
  <c r="Q14" i="2"/>
  <c r="Q31" i="2" s="1"/>
  <c r="Q6" i="2"/>
  <c r="Q23" i="2" s="1"/>
  <c r="Q4" i="2"/>
  <c r="Q21" i="2" s="1"/>
  <c r="Q11" i="2"/>
  <c r="Q28" i="2" s="1"/>
  <c r="Q12" i="2"/>
  <c r="Q29" i="2" s="1"/>
  <c r="Q9" i="2"/>
  <c r="Q26" i="2" s="1"/>
  <c r="Q15" i="2"/>
  <c r="Q32" i="2" s="1"/>
  <c r="Q7" i="2"/>
  <c r="Q24" i="2" s="1"/>
  <c r="Q10" i="2"/>
  <c r="Q27" i="2" s="1"/>
  <c r="Q8" i="2"/>
  <c r="Q25" i="2" s="1"/>
  <c r="T13" i="1"/>
  <c r="S12" i="1"/>
  <c r="S32" i="1" s="1"/>
  <c r="R3" i="2"/>
  <c r="P37" i="2" l="1"/>
  <c r="S14" i="1"/>
  <c r="Q36" i="2"/>
  <c r="R12" i="2"/>
  <c r="R29" i="2" s="1"/>
  <c r="R9" i="2"/>
  <c r="R26" i="2" s="1"/>
  <c r="R4" i="2"/>
  <c r="R21" i="2" s="1"/>
  <c r="R14" i="2"/>
  <c r="R31" i="2" s="1"/>
  <c r="R6" i="2"/>
  <c r="R23" i="2" s="1"/>
  <c r="R15" i="2"/>
  <c r="R32" i="2" s="1"/>
  <c r="R7" i="2"/>
  <c r="R24" i="2" s="1"/>
  <c r="R5" i="2"/>
  <c r="R22" i="2" s="1"/>
  <c r="R10" i="2"/>
  <c r="R27" i="2" s="1"/>
  <c r="R8" i="2"/>
  <c r="R25" i="2" s="1"/>
  <c r="R13" i="2"/>
  <c r="R30" i="2" s="1"/>
  <c r="R11" i="2"/>
  <c r="R28" i="2" s="1"/>
  <c r="U13" i="1"/>
  <c r="T12" i="1"/>
  <c r="T32" i="1" s="1"/>
  <c r="S3" i="2"/>
  <c r="Q37" i="2" l="1"/>
  <c r="T14" i="1"/>
  <c r="R36" i="2"/>
  <c r="S10" i="2"/>
  <c r="S27" i="2" s="1"/>
  <c r="S11" i="2"/>
  <c r="S28" i="2" s="1"/>
  <c r="S6" i="2"/>
  <c r="S23" i="2" s="1"/>
  <c r="S8" i="2"/>
  <c r="S25" i="2" s="1"/>
  <c r="S9" i="2"/>
  <c r="S26" i="2" s="1"/>
  <c r="S14" i="2"/>
  <c r="S31" i="2" s="1"/>
  <c r="S13" i="2"/>
  <c r="S30" i="2" s="1"/>
  <c r="S5" i="2"/>
  <c r="S22" i="2" s="1"/>
  <c r="S15" i="2"/>
  <c r="S32" i="2" s="1"/>
  <c r="S7" i="2"/>
  <c r="S24" i="2" s="1"/>
  <c r="S12" i="2"/>
  <c r="S29" i="2" s="1"/>
  <c r="S4" i="2"/>
  <c r="S21" i="2" s="1"/>
  <c r="V13" i="1"/>
  <c r="U12" i="1"/>
  <c r="U32" i="1" s="1"/>
  <c r="T3" i="2"/>
  <c r="R37" i="2" l="1"/>
  <c r="U14" i="1"/>
  <c r="S36" i="2"/>
  <c r="T13" i="2"/>
  <c r="T30" i="2" s="1"/>
  <c r="T5" i="2"/>
  <c r="T22" i="2" s="1"/>
  <c r="T8" i="2"/>
  <c r="T25" i="2" s="1"/>
  <c r="T12" i="2"/>
  <c r="T29" i="2" s="1"/>
  <c r="T14" i="2"/>
  <c r="T31" i="2" s="1"/>
  <c r="T15" i="2"/>
  <c r="T32" i="2" s="1"/>
  <c r="T7" i="2"/>
  <c r="T24" i="2" s="1"/>
  <c r="T4" i="2"/>
  <c r="T21" i="2" s="1"/>
  <c r="T11" i="2"/>
  <c r="T28" i="2" s="1"/>
  <c r="T6" i="2"/>
  <c r="T23" i="2" s="1"/>
  <c r="T9" i="2"/>
  <c r="T26" i="2" s="1"/>
  <c r="T10" i="2"/>
  <c r="T27" i="2" s="1"/>
  <c r="W13" i="1"/>
  <c r="V12" i="1"/>
  <c r="V32" i="1" s="1"/>
  <c r="U3" i="2"/>
  <c r="S37" i="2" l="1"/>
  <c r="V14" i="1"/>
  <c r="T36" i="2"/>
  <c r="U11" i="2"/>
  <c r="U28" i="2" s="1"/>
  <c r="U12" i="2"/>
  <c r="U29" i="2" s="1"/>
  <c r="U9" i="2"/>
  <c r="U26" i="2" s="1"/>
  <c r="U10" i="2"/>
  <c r="U27" i="2" s="1"/>
  <c r="U15" i="2"/>
  <c r="U32" i="2" s="1"/>
  <c r="U7" i="2"/>
  <c r="U24" i="2" s="1"/>
  <c r="U13" i="2"/>
  <c r="U30" i="2" s="1"/>
  <c r="U5" i="2"/>
  <c r="U22" i="2" s="1"/>
  <c r="U14" i="2"/>
  <c r="U31" i="2" s="1"/>
  <c r="U6" i="2"/>
  <c r="U23" i="2" s="1"/>
  <c r="U4" i="2"/>
  <c r="U21" i="2" s="1"/>
  <c r="U8" i="2"/>
  <c r="U25" i="2" s="1"/>
  <c r="X13" i="1"/>
  <c r="W12" i="1"/>
  <c r="W32" i="1" s="1"/>
  <c r="V3" i="2"/>
  <c r="T37" i="2" l="1"/>
  <c r="W14" i="1"/>
  <c r="U36" i="2"/>
  <c r="V14" i="2"/>
  <c r="V31" i="2" s="1"/>
  <c r="V6" i="2"/>
  <c r="V23" i="2" s="1"/>
  <c r="V11" i="2"/>
  <c r="V28" i="2" s="1"/>
  <c r="V9" i="2"/>
  <c r="V26" i="2" s="1"/>
  <c r="V8" i="2"/>
  <c r="V25" i="2" s="1"/>
  <c r="V5" i="2"/>
  <c r="V22" i="2" s="1"/>
  <c r="V7" i="2"/>
  <c r="V24" i="2" s="1"/>
  <c r="V12" i="2"/>
  <c r="V29" i="2" s="1"/>
  <c r="V4" i="2"/>
  <c r="V21" i="2" s="1"/>
  <c r="V13" i="2"/>
  <c r="V30" i="2" s="1"/>
  <c r="V15" i="2"/>
  <c r="V32" i="2" s="1"/>
  <c r="V10" i="2"/>
  <c r="V27" i="2" s="1"/>
  <c r="Y13" i="1"/>
  <c r="X12" i="1"/>
  <c r="X32" i="1" s="1"/>
  <c r="W3" i="2"/>
  <c r="U37" i="2" l="1"/>
  <c r="X14" i="1"/>
  <c r="V36" i="2"/>
  <c r="W8" i="2"/>
  <c r="W25" i="2" s="1"/>
  <c r="W9" i="2"/>
  <c r="W26" i="2" s="1"/>
  <c r="W4" i="2"/>
  <c r="W21" i="2" s="1"/>
  <c r="W14" i="2"/>
  <c r="W31" i="2" s="1"/>
  <c r="W6" i="2"/>
  <c r="W23" i="2" s="1"/>
  <c r="W15" i="2"/>
  <c r="W32" i="2" s="1"/>
  <c r="W7" i="2"/>
  <c r="W24" i="2" s="1"/>
  <c r="W12" i="2"/>
  <c r="W29" i="2" s="1"/>
  <c r="W10" i="2"/>
  <c r="W27" i="2" s="1"/>
  <c r="W13" i="2"/>
  <c r="W30" i="2" s="1"/>
  <c r="W11" i="2"/>
  <c r="W28" i="2" s="1"/>
  <c r="W5" i="2"/>
  <c r="W22" i="2" s="1"/>
  <c r="Z13" i="1"/>
  <c r="Y12" i="1"/>
  <c r="Y32" i="1" s="1"/>
  <c r="X3" i="2"/>
  <c r="V37" i="2" l="1"/>
  <c r="Y14" i="1"/>
  <c r="W36" i="2"/>
  <c r="X15" i="2"/>
  <c r="X32" i="2" s="1"/>
  <c r="X7" i="2"/>
  <c r="X24" i="2" s="1"/>
  <c r="X14" i="2"/>
  <c r="X31" i="2" s="1"/>
  <c r="X4" i="2"/>
  <c r="X21" i="2" s="1"/>
  <c r="X9" i="2"/>
  <c r="X26" i="2" s="1"/>
  <c r="X10" i="2"/>
  <c r="X27" i="2" s="1"/>
  <c r="X13" i="2"/>
  <c r="X30" i="2" s="1"/>
  <c r="X11" i="2"/>
  <c r="X28" i="2" s="1"/>
  <c r="X5" i="2"/>
  <c r="X22" i="2" s="1"/>
  <c r="X12" i="2"/>
  <c r="X29" i="2" s="1"/>
  <c r="X6" i="2"/>
  <c r="X23" i="2" s="1"/>
  <c r="X8" i="2"/>
  <c r="X25" i="2" s="1"/>
  <c r="AA13" i="1"/>
  <c r="Z12" i="1"/>
  <c r="Z32" i="1" s="1"/>
  <c r="Y3" i="2"/>
  <c r="W37" i="2" l="1"/>
  <c r="Z14" i="1"/>
  <c r="X36" i="2"/>
  <c r="Y9" i="2"/>
  <c r="Y26" i="2" s="1"/>
  <c r="Y10" i="2"/>
  <c r="Y27" i="2" s="1"/>
  <c r="Y15" i="2"/>
  <c r="Y32" i="2" s="1"/>
  <c r="Y7" i="2"/>
  <c r="Y24" i="2" s="1"/>
  <c r="Y8" i="2"/>
  <c r="Y25" i="2" s="1"/>
  <c r="Y13" i="2"/>
  <c r="Y30" i="2" s="1"/>
  <c r="Y5" i="2"/>
  <c r="Y22" i="2" s="1"/>
  <c r="Y4" i="2"/>
  <c r="Y21" i="2" s="1"/>
  <c r="Y12" i="2"/>
  <c r="Y29" i="2" s="1"/>
  <c r="Y14" i="2"/>
  <c r="Y31" i="2" s="1"/>
  <c r="Y6" i="2"/>
  <c r="Y23" i="2" s="1"/>
  <c r="Y11" i="2"/>
  <c r="Y28" i="2" s="1"/>
  <c r="AB13" i="1"/>
  <c r="AA12" i="1"/>
  <c r="AA32" i="1" s="1"/>
  <c r="Z3" i="2"/>
  <c r="X37" i="2" l="1"/>
  <c r="AA14" i="1"/>
  <c r="Y36" i="2"/>
  <c r="Z8" i="2"/>
  <c r="Z25" i="2" s="1"/>
  <c r="Z13" i="2"/>
  <c r="Z30" i="2" s="1"/>
  <c r="Z10" i="2"/>
  <c r="Z27" i="2" s="1"/>
  <c r="Z7" i="2"/>
  <c r="Z24" i="2" s="1"/>
  <c r="Z11" i="2"/>
  <c r="Z28" i="2" s="1"/>
  <c r="Z9" i="2"/>
  <c r="Z26" i="2" s="1"/>
  <c r="Z15" i="2"/>
  <c r="Z32" i="2" s="1"/>
  <c r="Z14" i="2"/>
  <c r="Z31" i="2" s="1"/>
  <c r="Z6" i="2"/>
  <c r="Z23" i="2" s="1"/>
  <c r="Z12" i="2"/>
  <c r="Z29" i="2" s="1"/>
  <c r="Z4" i="2"/>
  <c r="Z21" i="2" s="1"/>
  <c r="Z5" i="2"/>
  <c r="Z22" i="2" s="1"/>
  <c r="AC13" i="1"/>
  <c r="AB12" i="1"/>
  <c r="AB32" i="1" s="1"/>
  <c r="AA3" i="2"/>
  <c r="Y37" i="2" l="1"/>
  <c r="AB14" i="1"/>
  <c r="Z36" i="2"/>
  <c r="AA14" i="2"/>
  <c r="AA31" i="2" s="1"/>
  <c r="AA6" i="2"/>
  <c r="AA23" i="2" s="1"/>
  <c r="AA15" i="2"/>
  <c r="AA32" i="2" s="1"/>
  <c r="AA7" i="2"/>
  <c r="AA24" i="2" s="1"/>
  <c r="AA12" i="2"/>
  <c r="AA29" i="2" s="1"/>
  <c r="AA4" i="2"/>
  <c r="AA21" i="2" s="1"/>
  <c r="AA13" i="2"/>
  <c r="AA30" i="2" s="1"/>
  <c r="AA5" i="2"/>
  <c r="AA22" i="2" s="1"/>
  <c r="AA10" i="2"/>
  <c r="AA27" i="2" s="1"/>
  <c r="AA8" i="2"/>
  <c r="AA25" i="2" s="1"/>
  <c r="AA11" i="2"/>
  <c r="AA28" i="2" s="1"/>
  <c r="AA9" i="2"/>
  <c r="AA26" i="2" s="1"/>
  <c r="AD13" i="1"/>
  <c r="AC12" i="1"/>
  <c r="AC32" i="1" s="1"/>
  <c r="AB3" i="2"/>
  <c r="Z37" i="2" l="1"/>
  <c r="AC14" i="1"/>
  <c r="AA36" i="2"/>
  <c r="AB9" i="2"/>
  <c r="AB26" i="2" s="1"/>
  <c r="AB11" i="2"/>
  <c r="AB28" i="2" s="1"/>
  <c r="AB6" i="2"/>
  <c r="AB23" i="2" s="1"/>
  <c r="AB12" i="2"/>
  <c r="AB29" i="2" s="1"/>
  <c r="AB7" i="2"/>
  <c r="AB24" i="2" s="1"/>
  <c r="AB15" i="2"/>
  <c r="AB32" i="2" s="1"/>
  <c r="AB5" i="2"/>
  <c r="AB22" i="2" s="1"/>
  <c r="AB10" i="2"/>
  <c r="AB27" i="2" s="1"/>
  <c r="AB14" i="2"/>
  <c r="AB31" i="2" s="1"/>
  <c r="AB4" i="2"/>
  <c r="AB21" i="2" s="1"/>
  <c r="AB8" i="2"/>
  <c r="AB25" i="2" s="1"/>
  <c r="AB13" i="2"/>
  <c r="AB30" i="2" s="1"/>
  <c r="AE13" i="1"/>
  <c r="AD12" i="1"/>
  <c r="AD32" i="1" s="1"/>
  <c r="AC3" i="2"/>
  <c r="AA37" i="2" l="1"/>
  <c r="AD14" i="1"/>
  <c r="AB36" i="2"/>
  <c r="AC15" i="2"/>
  <c r="AC32" i="2" s="1"/>
  <c r="AC7" i="2"/>
  <c r="AC24" i="2" s="1"/>
  <c r="AC8" i="2"/>
  <c r="AC25" i="2" s="1"/>
  <c r="AC4" i="2"/>
  <c r="AC21" i="2" s="1"/>
  <c r="AC13" i="2"/>
  <c r="AC30" i="2" s="1"/>
  <c r="AC5" i="2"/>
  <c r="AC22" i="2" s="1"/>
  <c r="AC14" i="2"/>
  <c r="AC31" i="2" s="1"/>
  <c r="AC6" i="2"/>
  <c r="AC23" i="2" s="1"/>
  <c r="AC11" i="2"/>
  <c r="AC28" i="2" s="1"/>
  <c r="AC12" i="2"/>
  <c r="AC29" i="2" s="1"/>
  <c r="AC10" i="2"/>
  <c r="AC27" i="2" s="1"/>
  <c r="AC9" i="2"/>
  <c r="AC26" i="2" s="1"/>
  <c r="AF13" i="1"/>
  <c r="AE12" i="1"/>
  <c r="AE32" i="1" s="1"/>
  <c r="AD3" i="2"/>
  <c r="AB37" i="2" l="1"/>
  <c r="AE14" i="1"/>
  <c r="AC36" i="2"/>
  <c r="AD10" i="2"/>
  <c r="AD27" i="2" s="1"/>
  <c r="AD15" i="2"/>
  <c r="AD32" i="2" s="1"/>
  <c r="AD14" i="2"/>
  <c r="AD31" i="2" s="1"/>
  <c r="AD12" i="2"/>
  <c r="AD29" i="2" s="1"/>
  <c r="AD4" i="2"/>
  <c r="AD21" i="2" s="1"/>
  <c r="AD9" i="2"/>
  <c r="AD26" i="2" s="1"/>
  <c r="AD11" i="2"/>
  <c r="AD28" i="2" s="1"/>
  <c r="AD13" i="2"/>
  <c r="AD6" i="2"/>
  <c r="AD23" i="2" s="1"/>
  <c r="AD7" i="2"/>
  <c r="AD24" i="2" s="1"/>
  <c r="AD5" i="2"/>
  <c r="AD22" i="2" s="1"/>
  <c r="AD8" i="2"/>
  <c r="AD25" i="2" s="1"/>
  <c r="AG13" i="1"/>
  <c r="AF12" i="1"/>
  <c r="AF32" i="1" s="1"/>
  <c r="AE3" i="2"/>
  <c r="AD30" i="2"/>
  <c r="AC37" i="2" l="1"/>
  <c r="AF14" i="1"/>
  <c r="AD36" i="2"/>
  <c r="AE12" i="2"/>
  <c r="AE29" i="2" s="1"/>
  <c r="AE4" i="2"/>
  <c r="AE21" i="2" s="1"/>
  <c r="AE13" i="2"/>
  <c r="AE30" i="2" s="1"/>
  <c r="AE5" i="2"/>
  <c r="AE22" i="2" s="1"/>
  <c r="AE8" i="2"/>
  <c r="AE25" i="2" s="1"/>
  <c r="AE10" i="2"/>
  <c r="AE27" i="2" s="1"/>
  <c r="AE11" i="2"/>
  <c r="AE28" i="2" s="1"/>
  <c r="AE15" i="2"/>
  <c r="AE32" i="2" s="1"/>
  <c r="AE7" i="2"/>
  <c r="AE24" i="2" s="1"/>
  <c r="AE9" i="2"/>
  <c r="AE26" i="2" s="1"/>
  <c r="AE14" i="2"/>
  <c r="AE31" i="2" s="1"/>
  <c r="AE6" i="2"/>
  <c r="AE23" i="2" s="1"/>
  <c r="AG12" i="1"/>
  <c r="AG32" i="1" s="1"/>
  <c r="AH13" i="1"/>
  <c r="AI13" i="1" s="1"/>
  <c r="AJ13" i="1" s="1"/>
  <c r="AF3" i="2"/>
  <c r="AD37" i="2" l="1"/>
  <c r="AG14" i="1"/>
  <c r="AE36" i="2"/>
  <c r="AF11" i="2"/>
  <c r="AF28" i="2" s="1"/>
  <c r="AF15" i="2"/>
  <c r="AF32" i="2" s="1"/>
  <c r="AF13" i="2"/>
  <c r="AF5" i="2"/>
  <c r="AF8" i="2"/>
  <c r="AF25" i="2" s="1"/>
  <c r="AF6" i="2"/>
  <c r="AF23" i="2" s="1"/>
  <c r="AF7" i="2"/>
  <c r="AF24" i="2" s="1"/>
  <c r="AF14" i="2"/>
  <c r="AF31" i="2" s="1"/>
  <c r="AF12" i="2"/>
  <c r="AF29" i="2" s="1"/>
  <c r="AF9" i="2"/>
  <c r="AF26" i="2" s="1"/>
  <c r="AF10" i="2"/>
  <c r="AF27" i="2" s="1"/>
  <c r="AF4" i="2"/>
  <c r="AH12" i="1"/>
  <c r="AH32" i="1" s="1"/>
  <c r="AG3" i="2"/>
  <c r="AE37" i="2" l="1"/>
  <c r="AH14" i="1"/>
  <c r="AG14" i="2"/>
  <c r="AG31" i="2" s="1"/>
  <c r="AG12" i="2"/>
  <c r="AG29" i="2" s="1"/>
  <c r="AG10" i="2"/>
  <c r="AG27" i="2" s="1"/>
  <c r="AG8" i="2"/>
  <c r="AG25" i="2" s="1"/>
  <c r="AG6" i="2"/>
  <c r="AG23" i="2" s="1"/>
  <c r="AG4" i="2"/>
  <c r="AG21" i="2" s="1"/>
  <c r="AG15" i="2"/>
  <c r="AG32" i="2" s="1"/>
  <c r="AG11" i="2"/>
  <c r="AG28" i="2" s="1"/>
  <c r="AG7" i="2"/>
  <c r="AG24" i="2" s="1"/>
  <c r="AG5" i="2"/>
  <c r="AG22" i="2" s="1"/>
  <c r="AG13" i="2"/>
  <c r="AG30" i="2" s="1"/>
  <c r="AG9" i="2"/>
  <c r="AG26" i="2" s="1"/>
  <c r="AF21" i="2"/>
  <c r="AF22" i="2"/>
  <c r="AF30" i="2"/>
  <c r="AJ12" i="1"/>
  <c r="AJ32" i="1" s="1"/>
  <c r="AI12" i="1"/>
  <c r="AI32" i="1" s="1"/>
  <c r="AF36" i="2" l="1"/>
  <c r="AG36" i="2"/>
  <c r="AG37" i="2" l="1"/>
  <c r="AJ14" i="1"/>
  <c r="AF37" i="2"/>
  <c r="AI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<sst xmlns="http://schemas.openxmlformats.org/spreadsheetml/2006/main" count="77" uniqueCount="67">
  <si>
    <t>TIMESHEET</t>
  </si>
  <si>
    <t>Address</t>
  </si>
  <si>
    <t>:</t>
  </si>
  <si>
    <t>Name client</t>
  </si>
  <si>
    <t>Contact person</t>
  </si>
  <si>
    <t>Month</t>
  </si>
  <si>
    <t>Year</t>
  </si>
  <si>
    <t>month</t>
  </si>
  <si>
    <t>ma</t>
  </si>
  <si>
    <t>di</t>
  </si>
  <si>
    <t>wo</t>
  </si>
  <si>
    <t>do</t>
  </si>
  <si>
    <t>vr</t>
  </si>
  <si>
    <t>za</t>
  </si>
  <si>
    <t>zo</t>
  </si>
  <si>
    <t>Overtime hours</t>
  </si>
  <si>
    <t>Sickness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</si>
  <si>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</si>
  <si>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</si>
  <si>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</si>
  <si>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</si>
  <si>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</si>
  <si>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</si>
  <si>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</si>
  <si>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</si>
  <si>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</si>
  <si>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</si>
  <si>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</si>
  <si>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</si>
  <si>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Zipcode - Place</t>
  </si>
  <si>
    <t>___________________________________________</t>
  </si>
  <si>
    <t>Hours Worked</t>
  </si>
  <si>
    <t>Hours abroad</t>
  </si>
  <si>
    <t>Holiday Hours</t>
  </si>
  <si>
    <t>Public Holidays</t>
  </si>
  <si>
    <t>Leave</t>
  </si>
  <si>
    <t>First &amp; Birthname</t>
  </si>
  <si>
    <t xml:space="preserve">   =&gt;</t>
  </si>
  <si>
    <t>controle invoer uren</t>
  </si>
  <si>
    <t>decimals</t>
  </si>
  <si>
    <t>Decimals as: minutes</t>
  </si>
  <si>
    <t>min_05</t>
  </si>
  <si>
    <t>min_06</t>
  </si>
  <si>
    <t>min_15</t>
  </si>
  <si>
    <t>&lt;= indirect(blad!d14</t>
  </si>
  <si>
    <t>OF(F12=$ao$4;F12=$ao$5;F12=$ao$6;F12=$ao$7;F12=$ao$8;F12=$ao$9;F12=$ao$10;F12=$ao$11;F12=$ao$12;12=$ao$13;F12=$ao$14)</t>
  </si>
  <si>
    <t>OF(G$12=Blad2!$ao$4;G$12=Blad2!$ao$5;G$12=Blad2!$ao$6;G$12=Blad2!$ao$7;G$12=Blad2!$ao$8;G$12=Blad2!$ao$9;G$12=Blad2!$ao$10;G$12=Blad2!$ao$11;G$12=Blad2!$ao$12;G$12=Blad2!$ao$13;G$12=Blad2!$ao$14)</t>
  </si>
  <si>
    <t>OF(G$12=tabellen!$ao$4;G$12=tabellen!$ao$5;G$12=tabellen!$ao$6;G$12=tabellen!$ao$7;G$12=tabellen!$ao$8;G$12=tabellen!$ao$9;G$12=tabellen!$ao$10;G$12=tabellen!$ao$11;G$12=tabellen!$ao$12;G$12=tabellen!$ao$13;G$12=tabellen!$ao$14)</t>
  </si>
  <si>
    <t>Maanden</t>
  </si>
  <si>
    <t>Tue</t>
  </si>
  <si>
    <t>Thu</t>
  </si>
  <si>
    <t>Mon</t>
  </si>
  <si>
    <t>Fri</t>
  </si>
  <si>
    <t>Wed</t>
  </si>
  <si>
    <t>Sat</t>
  </si>
  <si>
    <t>Sun</t>
  </si>
  <si>
    <t>Oranje: (R)243 (B)112 (G)33</t>
  </si>
  <si>
    <t>JANUARY</t>
  </si>
  <si>
    <t xml:space="preserve">   Please send the signed timesheet on the last working day of the month, but no later than the 5th of new month, to:</t>
  </si>
  <si>
    <t>Name Professional  :</t>
  </si>
  <si>
    <t>Address                          :</t>
  </si>
  <si>
    <t>Zipcode - Place          :</t>
  </si>
  <si>
    <t>Telephone number:</t>
  </si>
  <si>
    <t>OF(NIET(F$12=tabellen!$AN$4);NIET(F$12=tabellen!$AN$6);NIET(F$12=tabellen!$AN$7);NIET(F$12=tabellen!$AN$8);NIET(F$12=tabellen!$AN$9);NIET(F$12=tabellen!$AN$10);NIET(F$12=tabellen!$AN$11);NIET(F$12=tabellen!$AN$12);NIET(F$12=tabellen!$AN$13);NIET(F$12=tabellen!$AN$14))</t>
  </si>
  <si>
    <t>OF(G$12=tabellen!$AO$4;G$12=tabellen!$AO$5;G$12=tabellen!$AO$6;G$12=tabellen!$AO$7;G$12=tabellen!$AO$8;G$12=tabellen!$AO$9;G$12=tabellen!$AO$10;G$12=tabellen!$AO$11;G$12=tabellen!$AO$12;G$12=tabellen!$AO$13;G$12=tabellen!$AO$14)</t>
  </si>
  <si>
    <t>V150</t>
  </si>
  <si>
    <t>Contactweg 62 I 1014 BW Amsterdam I +31(0)20-7173626 I KvK: 51745399 I www.middlepoint.nl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</si>
</sst>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7" tint="0.39997558519241921"/>
      <name val="Calibri"/>
      <family val="2"/>
      <scheme val="minor"/>
    </font>
    <font>
      <sz val="11"/>
      <color rgb="FF333333"/>
      <name val="Verdana"/>
      <family val="2"/>
    </font>
    <font>
      <sz val="7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8B8B8B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43" fontId="5" fillId="3" borderId="0" xfId="1" applyFont="1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5" xfId="0" applyFill="1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8" fillId="0" borderId="0" xfId="0" applyNumberFormat="1" applyFont="1" applyProtection="1">
      <protection hidden="1"/>
    </xf>
    <xf numFmtId="0" fontId="9" fillId="0" borderId="0" xfId="0" applyFont="1"/>
    <xf numFmtId="43" fontId="0" fillId="0" borderId="0" xfId="0" applyNumberFormat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3" fillId="0" borderId="0" xfId="0" applyFont="1" applyAlignment="1">
      <alignment horizontal="center" wrapText="1"/>
    </xf>
    <xf numFmtId="43" fontId="14" fillId="3" borderId="0" xfId="1" applyFont="1" applyFill="1" applyAlignment="1">
      <alignment horizontal="center"/>
    </xf>
    <xf numFmtId="43" fontId="1" fillId="3" borderId="0" xfId="1" applyFont="1" applyFill="1" applyAlignment="1">
      <alignment horizontal="center"/>
    </xf>
    <xf numFmtId="43" fontId="4" fillId="2" borderId="6" xfId="1" applyFill="1" applyBorder="1" applyAlignment="1" applyProtection="1">
      <alignment horizontal="center"/>
      <protection locked="0"/>
    </xf>
    <xf numFmtId="43" fontId="1" fillId="3" borderId="6" xfId="1" applyFont="1" applyFill="1" applyBorder="1" applyAlignment="1">
      <alignment horizontal="center"/>
    </xf>
    <xf numFmtId="164" fontId="9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43" fontId="9" fillId="0" borderId="0" xfId="1" applyFont="1"/>
    <xf numFmtId="0" fontId="2" fillId="4" borderId="0" xfId="0" applyFont="1" applyFill="1" applyAlignment="1">
      <alignment horizontal="right" vertical="center"/>
    </xf>
    <xf numFmtId="0" fontId="16" fillId="3" borderId="0" xfId="2" applyFont="1" applyFill="1"/>
    <xf numFmtId="0" fontId="0" fillId="7" borderId="0" xfId="0" applyFill="1"/>
    <xf numFmtId="0" fontId="11" fillId="0" borderId="0" xfId="0" applyFont="1" applyProtection="1">
      <protection hidden="1"/>
    </xf>
    <xf numFmtId="0" fontId="6" fillId="5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2" fontId="0" fillId="0" borderId="0" xfId="0" applyNumberFormat="1" applyProtection="1">
      <protection hidden="1"/>
    </xf>
    <xf numFmtId="2" fontId="0" fillId="0" borderId="0" xfId="1" applyNumberFormat="1" applyFont="1" applyProtection="1">
      <protection hidden="1"/>
    </xf>
    <xf numFmtId="43" fontId="0" fillId="0" borderId="0" xfId="1" applyFont="1" applyProtection="1">
      <protection hidden="1"/>
    </xf>
    <xf numFmtId="43" fontId="7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0" fillId="6" borderId="0" xfId="0" applyFill="1" applyProtection="1">
      <protection hidden="1"/>
    </xf>
    <xf numFmtId="0" fontId="18" fillId="0" borderId="0" xfId="0" applyFont="1" applyProtection="1">
      <protection hidden="1"/>
    </xf>
    <xf numFmtId="0" fontId="2" fillId="4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Hyperlink" xfId="2" builtinId="8"/>
    <cellStyle name="Komma" xfId="1" builtinId="3"/>
    <cellStyle name="Standaard" xfId="0" builtinId="0"/>
  </cellStyles>
  <dxfs count="5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theme="0"/>
      </font>
      <fill>
        <patternFill patternType="darkUp">
          <fgColor theme="0" tint="-0.14996795556505021"/>
        </patternFill>
      </fill>
    </dxf>
    <dxf>
      <font>
        <color theme="0"/>
      </font>
      <fill>
        <patternFill patternType="gray0625">
          <fgColor theme="0" tint="-0.14996795556505021"/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 patternType="gray125">
          <bgColor theme="0" tint="-4.9989318521683403E-2"/>
        </patternFill>
      </fill>
    </dxf>
    <dxf>
      <font>
        <color theme="0"/>
      </font>
      <fill>
        <patternFill patternType="darkUp">
          <fgColor theme="0" tint="-0.24994659260841701"/>
        </patternFill>
      </fill>
    </dxf>
    <dxf>
      <font>
        <color theme="0"/>
      </font>
      <fill>
        <patternFill patternType="darkUp">
          <fgColor theme="0" tint="-0.24994659260841701"/>
          <bgColor theme="0" tint="-4.9989318521683403E-2"/>
        </patternFill>
      </fill>
    </dxf>
    <dxf>
      <font>
        <color theme="1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FF00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rgb="FFF37021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 patternType="darkUp">
          <f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FFFF00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ont>
        <color rgb="FFFFFF00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ont>
        <color rgb="FFFFFF00"/>
      </font>
      <fill>
        <patternFill>
          <bgColor rgb="FFF37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37021"/>
      <color rgb="FFFFC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403720</xdr:colOff>
      <xdr:row>4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FEE912-2205-4382-A89D-1AD042E56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73" y="166401"/>
          <a:ext cx="2148058" cy="64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9F8F-ED9A-4248-A40D-0871E24AA77D}">
  <sheetPr>
    <pageSetUpPr fitToPage="1"/>
  </sheetPr>
  <dimension ref="A1:AP51"/>
  <sheetViews>
    <sheetView showGridLines="0" tabSelected="1" zoomScale="83" zoomScaleNormal="83" workbookViewId="0">
      <selection activeCell="Q37" sqref="Q37"/>
    </sheetView>
  </sheetViews>
  <sheetFormatPr defaultRowHeight="12.75" x14ac:dyDescent="0.2"/>
  <cols>
    <col min="1" max="1" width="2" customWidth="1"/>
    <col min="2" max="2" width="19.42578125" customWidth="1"/>
    <col min="3" max="3" width="2.7109375" hidden="1" customWidth="1"/>
    <col min="4" max="4" width="6.7109375" customWidth="1"/>
    <col min="5" max="5" width="1.7109375" hidden="1" customWidth="1"/>
    <col min="6" max="36" width="6.85546875" customWidth="1"/>
    <col min="37" max="37" width="8" customWidth="1"/>
    <col min="38" max="38" width="1.140625" customWidth="1"/>
    <col min="39" max="39" width="9" hidden="1" customWidth="1"/>
    <col min="40" max="41" width="5.42578125" hidden="1" customWidth="1"/>
    <col min="42" max="45" width="0" hidden="1" customWidth="1"/>
  </cols>
  <sheetData>
    <row r="1" spans="1:42" x14ac:dyDescent="0.2">
      <c r="A1" s="7"/>
      <c r="B1" s="7"/>
      <c r="C1" s="7"/>
      <c r="D1" s="8"/>
      <c r="E1" s="49" t="s">
        <v>58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3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31" t="s">
        <v>65</v>
      </c>
      <c r="AL1" s="7"/>
    </row>
    <row r="2" spans="1:42" x14ac:dyDescent="0.2">
      <c r="A2" s="7"/>
      <c r="B2" s="54"/>
      <c r="C2" s="54"/>
      <c r="D2" s="54"/>
      <c r="E2" s="54"/>
      <c r="F2" s="54"/>
      <c r="G2" s="54"/>
      <c r="H2" s="54"/>
      <c r="AG2" s="2" t="s">
        <v>5</v>
      </c>
      <c r="AI2" s="53" t="str">
        <f>VLOOKUP(D13,tabellen!AH4:AI15,2)</f>
        <v>JANUARY</v>
      </c>
      <c r="AJ2" s="53"/>
      <c r="AK2" s="53"/>
      <c r="AL2" s="7"/>
    </row>
    <row r="3" spans="1:42" x14ac:dyDescent="0.2">
      <c r="A3" s="7"/>
      <c r="B3" s="54"/>
      <c r="C3" s="54"/>
      <c r="D3" s="54"/>
      <c r="E3" s="54"/>
      <c r="F3" s="54"/>
      <c r="G3" s="54"/>
      <c r="H3" s="54"/>
      <c r="Q3" t="str">
        <f>IF(D12&gt;=2027,"Let op, schrikkeljaar moet opnieuw worden ingesteld","")</f>
        <v/>
      </c>
      <c r="AL3" s="7"/>
    </row>
    <row r="4" spans="1:42" x14ac:dyDescent="0.2">
      <c r="A4" s="7"/>
      <c r="B4" s="54"/>
      <c r="C4" s="54"/>
      <c r="D4" s="54"/>
      <c r="E4" s="54"/>
      <c r="F4" s="54"/>
      <c r="G4" s="54"/>
      <c r="H4" s="54"/>
      <c r="T4" s="33"/>
      <c r="AL4" s="7"/>
    </row>
    <row r="5" spans="1:42" x14ac:dyDescent="0.2">
      <c r="A5" s="7"/>
      <c r="B5" s="54"/>
      <c r="C5" s="54"/>
      <c r="D5" s="54"/>
      <c r="E5" s="54"/>
      <c r="F5" s="54"/>
      <c r="G5" s="54"/>
      <c r="H5" s="54"/>
      <c r="AL5" s="7"/>
    </row>
    <row r="6" spans="1:42" ht="21" customHeight="1" x14ac:dyDescent="0.2">
      <c r="A6" s="7"/>
      <c r="B6" s="2" t="s">
        <v>0</v>
      </c>
      <c r="AL6" s="7"/>
    </row>
    <row r="7" spans="1:42" ht="21" customHeight="1" x14ac:dyDescent="0.2">
      <c r="A7" s="7"/>
      <c r="B7" s="2" t="s">
        <v>59</v>
      </c>
      <c r="C7" s="2"/>
      <c r="D7" s="50" t="s">
        <v>36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55" t="s">
        <v>3</v>
      </c>
      <c r="Q7" s="56"/>
      <c r="R7" s="56"/>
      <c r="S7" s="2" t="s">
        <v>2</v>
      </c>
      <c r="T7" s="50" t="s">
        <v>3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L7" s="7"/>
    </row>
    <row r="8" spans="1:42" ht="21" customHeight="1" x14ac:dyDescent="0.2">
      <c r="A8" s="7"/>
      <c r="B8" s="2" t="s">
        <v>60</v>
      </c>
      <c r="C8" s="2"/>
      <c r="D8" s="50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5" t="s">
        <v>4</v>
      </c>
      <c r="Q8" s="56"/>
      <c r="R8" s="56"/>
      <c r="S8" s="2" t="s">
        <v>2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  <c r="AL8" s="7"/>
    </row>
    <row r="9" spans="1:42" ht="21" customHeight="1" x14ac:dyDescent="0.2">
      <c r="A9" s="7"/>
      <c r="B9" s="2" t="s">
        <v>61</v>
      </c>
      <c r="C9" s="2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55" t="s">
        <v>1</v>
      </c>
      <c r="Q9" s="56"/>
      <c r="R9" s="56"/>
      <c r="S9" s="2" t="s">
        <v>2</v>
      </c>
      <c r="T9" s="50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G9" s="16"/>
      <c r="AH9" s="16"/>
      <c r="AI9" s="16">
        <f>IF(AND(D12=2020,D13=2),1,0)</f>
        <v>0</v>
      </c>
      <c r="AL9" s="7"/>
    </row>
    <row r="10" spans="1:42" ht="21" customHeight="1" x14ac:dyDescent="0.2">
      <c r="A10" s="7"/>
      <c r="B10" s="2" t="s">
        <v>62</v>
      </c>
      <c r="C10" s="2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5" t="s">
        <v>29</v>
      </c>
      <c r="Q10" s="56"/>
      <c r="R10" s="56"/>
      <c r="S10" s="2" t="s">
        <v>2</v>
      </c>
      <c r="T10" s="50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2"/>
      <c r="AG10" s="16"/>
      <c r="AH10" s="16"/>
      <c r="AI10" s="16">
        <f>IF(AND(D12=2024,D13=2),1,0)</f>
        <v>0</v>
      </c>
      <c r="AL10" s="7"/>
    </row>
    <row r="11" spans="1:42" ht="21" customHeight="1" x14ac:dyDescent="0.2">
      <c r="A11" s="7"/>
      <c r="AG11" s="16" t="s">
        <v>37</v>
      </c>
      <c r="AH11" s="16">
        <f>IF(AI11=0,0,1)</f>
        <v>0</v>
      </c>
      <c r="AI11" s="16">
        <f>SUM(AI9:AI10)</f>
        <v>0</v>
      </c>
      <c r="AL11" s="7"/>
    </row>
    <row r="12" spans="1:42" ht="21" customHeight="1" x14ac:dyDescent="0.2">
      <c r="A12" s="7"/>
      <c r="B12" t="s">
        <v>6</v>
      </c>
      <c r="D12" s="18">
        <v>2025</v>
      </c>
      <c r="F12" s="15">
        <f>DATE($D$12,$D$13,F13)</f>
        <v>45658</v>
      </c>
      <c r="G12" s="15">
        <f t="shared" ref="G12:AE12" si="0">DATE($D$12,$D$13,G13)</f>
        <v>45659</v>
      </c>
      <c r="H12" s="15">
        <f t="shared" si="0"/>
        <v>45660</v>
      </c>
      <c r="I12" s="15">
        <f t="shared" si="0"/>
        <v>45661</v>
      </c>
      <c r="J12" s="15">
        <f t="shared" si="0"/>
        <v>45662</v>
      </c>
      <c r="K12" s="15">
        <f t="shared" si="0"/>
        <v>45663</v>
      </c>
      <c r="L12" s="15">
        <f t="shared" si="0"/>
        <v>45664</v>
      </c>
      <c r="M12" s="15">
        <f t="shared" si="0"/>
        <v>45665</v>
      </c>
      <c r="N12" s="15">
        <f t="shared" si="0"/>
        <v>45666</v>
      </c>
      <c r="O12" s="15">
        <f t="shared" si="0"/>
        <v>45667</v>
      </c>
      <c r="P12" s="15">
        <f t="shared" si="0"/>
        <v>45668</v>
      </c>
      <c r="Q12" s="15">
        <f t="shared" si="0"/>
        <v>45669</v>
      </c>
      <c r="R12" s="15">
        <f t="shared" si="0"/>
        <v>45670</v>
      </c>
      <c r="S12" s="15">
        <f t="shared" si="0"/>
        <v>45671</v>
      </c>
      <c r="T12" s="15">
        <f t="shared" si="0"/>
        <v>45672</v>
      </c>
      <c r="U12" s="15">
        <f t="shared" si="0"/>
        <v>45673</v>
      </c>
      <c r="V12" s="15">
        <f t="shared" si="0"/>
        <v>45674</v>
      </c>
      <c r="W12" s="15">
        <f t="shared" si="0"/>
        <v>45675</v>
      </c>
      <c r="X12" s="15">
        <f t="shared" si="0"/>
        <v>45676</v>
      </c>
      <c r="Y12" s="15">
        <f t="shared" si="0"/>
        <v>45677</v>
      </c>
      <c r="Z12" s="15">
        <f t="shared" si="0"/>
        <v>45678</v>
      </c>
      <c r="AA12" s="15">
        <f t="shared" si="0"/>
        <v>45679</v>
      </c>
      <c r="AB12" s="15">
        <f t="shared" si="0"/>
        <v>45680</v>
      </c>
      <c r="AC12" s="15">
        <f t="shared" si="0"/>
        <v>45681</v>
      </c>
      <c r="AD12" s="15">
        <f t="shared" si="0"/>
        <v>45682</v>
      </c>
      <c r="AE12" s="15">
        <f t="shared" si="0"/>
        <v>45683</v>
      </c>
      <c r="AF12" s="15">
        <f t="shared" ref="AF12" si="1">DATE($D$12,$D$13,AF13)</f>
        <v>45684</v>
      </c>
      <c r="AG12" s="15">
        <f t="shared" ref="AG12" si="2">DATE($D$12,$D$13,AG13)</f>
        <v>45685</v>
      </c>
      <c r="AH12" s="15">
        <f t="shared" ref="AH12" si="3">DATE($D$12,$D$13,AH13)</f>
        <v>45686</v>
      </c>
      <c r="AI12" s="15">
        <f t="shared" ref="AI12" si="4">DATE($D$12,$D$13,AI13)</f>
        <v>45687</v>
      </c>
      <c r="AJ12" s="15">
        <f t="shared" ref="AJ12" si="5">DATE($D$12,$D$13,AJ13)</f>
        <v>45688</v>
      </c>
      <c r="AK12" s="28"/>
      <c r="AL12" s="7"/>
    </row>
    <row r="13" spans="1:42" ht="21" customHeight="1" x14ac:dyDescent="0.2">
      <c r="A13" s="7"/>
      <c r="B13" t="s">
        <v>5</v>
      </c>
      <c r="D13" s="19">
        <v>1</v>
      </c>
      <c r="F13" s="1">
        <v>1</v>
      </c>
      <c r="G13" s="1">
        <f>+F13+1</f>
        <v>2</v>
      </c>
      <c r="H13" s="1">
        <f t="shared" ref="H13:AG13" si="6">+G13+1</f>
        <v>3</v>
      </c>
      <c r="I13" s="1">
        <f t="shared" si="6"/>
        <v>4</v>
      </c>
      <c r="J13" s="1">
        <f t="shared" si="6"/>
        <v>5</v>
      </c>
      <c r="K13" s="1">
        <f t="shared" si="6"/>
        <v>6</v>
      </c>
      <c r="L13" s="1">
        <f t="shared" si="6"/>
        <v>7</v>
      </c>
      <c r="M13" s="1">
        <f t="shared" si="6"/>
        <v>8</v>
      </c>
      <c r="N13" s="1">
        <f t="shared" si="6"/>
        <v>9</v>
      </c>
      <c r="O13" s="1">
        <f t="shared" si="6"/>
        <v>10</v>
      </c>
      <c r="P13" s="1">
        <f t="shared" si="6"/>
        <v>11</v>
      </c>
      <c r="Q13" s="1">
        <f t="shared" si="6"/>
        <v>12</v>
      </c>
      <c r="R13" s="1">
        <f t="shared" si="6"/>
        <v>13</v>
      </c>
      <c r="S13" s="1">
        <f t="shared" si="6"/>
        <v>14</v>
      </c>
      <c r="T13" s="1">
        <f t="shared" si="6"/>
        <v>15</v>
      </c>
      <c r="U13" s="1">
        <f t="shared" si="6"/>
        <v>16</v>
      </c>
      <c r="V13" s="1">
        <f t="shared" si="6"/>
        <v>17</v>
      </c>
      <c r="W13" s="1">
        <f t="shared" si="6"/>
        <v>18</v>
      </c>
      <c r="X13" s="1">
        <f t="shared" si="6"/>
        <v>19</v>
      </c>
      <c r="Y13" s="1">
        <f t="shared" si="6"/>
        <v>20</v>
      </c>
      <c r="Z13" s="1">
        <f t="shared" si="6"/>
        <v>21</v>
      </c>
      <c r="AA13" s="1">
        <f t="shared" si="6"/>
        <v>22</v>
      </c>
      <c r="AB13" s="1">
        <f t="shared" si="6"/>
        <v>23</v>
      </c>
      <c r="AC13" s="1">
        <f t="shared" si="6"/>
        <v>24</v>
      </c>
      <c r="AD13" s="1">
        <f t="shared" si="6"/>
        <v>25</v>
      </c>
      <c r="AE13" s="1">
        <f t="shared" si="6"/>
        <v>26</v>
      </c>
      <c r="AF13" s="1">
        <f t="shared" si="6"/>
        <v>27</v>
      </c>
      <c r="AG13" s="1">
        <f t="shared" si="6"/>
        <v>28</v>
      </c>
      <c r="AH13" s="1">
        <f t="shared" ref="AH13" si="7">+AG13+1</f>
        <v>29</v>
      </c>
      <c r="AI13" s="1">
        <f t="shared" ref="AI13" si="8">+AH13+1</f>
        <v>30</v>
      </c>
      <c r="AJ13" s="1">
        <f t="shared" ref="AJ13" si="9">+AI13+1</f>
        <v>31</v>
      </c>
      <c r="AK13" s="1"/>
      <c r="AL13" s="7"/>
    </row>
    <row r="14" spans="1:42" ht="21" customHeight="1" x14ac:dyDescent="0.2">
      <c r="A14" s="7"/>
      <c r="B14" t="s">
        <v>40</v>
      </c>
      <c r="D14" s="20" t="s">
        <v>41</v>
      </c>
      <c r="F14" s="1" t="str">
        <f>tabellen!C36</f>
        <v>Wed</v>
      </c>
      <c r="G14" s="1" t="str">
        <f>tabellen!D36</f>
        <v>Thu</v>
      </c>
      <c r="H14" s="1" t="str">
        <f>tabellen!E36</f>
        <v>Fri</v>
      </c>
      <c r="I14" s="1" t="str">
        <f>tabellen!F36</f>
        <v>Sat</v>
      </c>
      <c r="J14" s="1" t="str">
        <f>tabellen!G36</f>
        <v>Sun</v>
      </c>
      <c r="K14" s="1" t="str">
        <f>tabellen!H36</f>
        <v>Mon</v>
      </c>
      <c r="L14" s="1" t="str">
        <f>tabellen!I36</f>
        <v>Tue</v>
      </c>
      <c r="M14" s="1" t="str">
        <f>tabellen!J36</f>
        <v>Wed</v>
      </c>
      <c r="N14" s="1" t="str">
        <f>tabellen!K36</f>
        <v>Thu</v>
      </c>
      <c r="O14" s="1" t="str">
        <f>tabellen!L36</f>
        <v>Fri</v>
      </c>
      <c r="P14" s="1" t="str">
        <f>tabellen!M36</f>
        <v>Sat</v>
      </c>
      <c r="Q14" s="1" t="str">
        <f>tabellen!N36</f>
        <v>Sun</v>
      </c>
      <c r="R14" s="1" t="str">
        <f>tabellen!O36</f>
        <v>Mon</v>
      </c>
      <c r="S14" s="1" t="str">
        <f>tabellen!P36</f>
        <v>Tue</v>
      </c>
      <c r="T14" s="1" t="str">
        <f>tabellen!Q36</f>
        <v>Wed</v>
      </c>
      <c r="U14" s="1" t="str">
        <f>tabellen!R36</f>
        <v>Thu</v>
      </c>
      <c r="V14" s="1" t="str">
        <f>tabellen!S36</f>
        <v>Fri</v>
      </c>
      <c r="W14" s="1" t="str">
        <f>tabellen!T36</f>
        <v>Sat</v>
      </c>
      <c r="X14" s="1" t="str">
        <f>tabellen!U36</f>
        <v>Sun</v>
      </c>
      <c r="Y14" s="1" t="str">
        <f>tabellen!V36</f>
        <v>Mon</v>
      </c>
      <c r="Z14" s="1" t="str">
        <f>tabellen!W36</f>
        <v>Tue</v>
      </c>
      <c r="AA14" s="1" t="str">
        <f>tabellen!X36</f>
        <v>Wed</v>
      </c>
      <c r="AB14" s="1" t="str">
        <f>tabellen!Y36</f>
        <v>Thu</v>
      </c>
      <c r="AC14" s="1" t="str">
        <f>tabellen!Z36</f>
        <v>Fri</v>
      </c>
      <c r="AD14" s="1" t="str">
        <f>tabellen!AA36</f>
        <v>Sat</v>
      </c>
      <c r="AE14" s="1" t="str">
        <f>tabellen!AB36</f>
        <v>Sun</v>
      </c>
      <c r="AF14" s="1" t="str">
        <f>tabellen!AC36</f>
        <v>Mon</v>
      </c>
      <c r="AG14" s="1" t="str">
        <f>tabellen!AD36</f>
        <v>Tue</v>
      </c>
      <c r="AH14" s="1" t="str">
        <f>tabellen!AE36</f>
        <v>Wed</v>
      </c>
      <c r="AI14" s="1" t="str">
        <f>tabellen!AF36</f>
        <v>Thu</v>
      </c>
      <c r="AJ14" s="1" t="str">
        <f>tabellen!AG36</f>
        <v>Fri</v>
      </c>
      <c r="AK14" s="1"/>
      <c r="AL14" s="7"/>
    </row>
    <row r="15" spans="1:42" ht="9" customHeight="1" x14ac:dyDescent="0.2">
      <c r="A15" s="7"/>
      <c r="B15" s="7"/>
      <c r="C15" s="7"/>
      <c r="D15" s="7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42" ht="36" customHeight="1" x14ac:dyDescent="0.2">
      <c r="A16" s="7"/>
      <c r="B16" s="2" t="s">
        <v>31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3" cm="1">
        <f t="array" ref="AK16">SUMPRODUCT(INT(F16:AJ16))+AO16+AP16</f>
        <v>0</v>
      </c>
      <c r="AL16" s="7"/>
      <c r="AM16" s="30">
        <f>ROUND(SUMPRODUCT(F16:AJ16),2)</f>
        <v>0</v>
      </c>
      <c r="AN16" s="30" cm="1">
        <f t="array" ref="AN16">SUMPRODUCT(INT(F16:AJ16))</f>
        <v>0</v>
      </c>
      <c r="AO16" s="30">
        <f>INT((((AM16-AN16)/0.6)+0.01))</f>
        <v>0</v>
      </c>
      <c r="AP16" s="30">
        <f>(AM16-AN16)-(AO16*0.6)</f>
        <v>0</v>
      </c>
    </row>
    <row r="17" spans="1:42" ht="27" hidden="1" customHeight="1" x14ac:dyDescent="0.2">
      <c r="A17" s="7"/>
      <c r="B17" s="2" t="s">
        <v>15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4">
        <f t="shared" ref="AK17:AK23" si="10">SUM(F17:AJ17)</f>
        <v>0</v>
      </c>
      <c r="AL17" s="7"/>
      <c r="AM17" s="30"/>
      <c r="AN17" s="30"/>
      <c r="AO17" s="30"/>
      <c r="AP17" s="30"/>
    </row>
    <row r="18" spans="1:42" ht="27" customHeight="1" x14ac:dyDescent="0.2">
      <c r="A18" s="7"/>
      <c r="B18" s="2" t="s">
        <v>32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3" cm="1">
        <f t="array" ref="AK18">SUMPRODUCT(INT(F18:AJ18))+AO18+AP18</f>
        <v>0</v>
      </c>
      <c r="AL18" s="7"/>
      <c r="AM18" s="30">
        <f t="shared" ref="AM18:AM22" si="11">ROUND(SUMPRODUCT(F18:AJ18),2)</f>
        <v>0</v>
      </c>
      <c r="AN18" s="30" cm="1">
        <f t="array" ref="AN18">SUMPRODUCT(INT(F18:AJ18))</f>
        <v>0</v>
      </c>
      <c r="AO18" s="30">
        <f t="shared" ref="AO18:AO22" si="12">INT((((AM18-AN18)/0.6)+0.01))</f>
        <v>0</v>
      </c>
      <c r="AP18" s="30">
        <f t="shared" ref="AP18:AP22" si="13">(AM18-AN18)-(AO18*0.6)</f>
        <v>0</v>
      </c>
    </row>
    <row r="19" spans="1:42" ht="27" customHeight="1" x14ac:dyDescent="0.2">
      <c r="A19" s="7"/>
      <c r="B19" s="2" t="s">
        <v>33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3" cm="1">
        <f t="array" ref="AK19">SUMPRODUCT(INT(F19:AJ19))+AO19+AP19</f>
        <v>0</v>
      </c>
      <c r="AL19" s="7"/>
      <c r="AM19" s="30">
        <f t="shared" si="11"/>
        <v>0</v>
      </c>
      <c r="AN19" s="30" cm="1">
        <f t="array" ref="AN19">SUMPRODUCT(INT(F19:AJ19))</f>
        <v>0</v>
      </c>
      <c r="AO19" s="30">
        <f t="shared" si="12"/>
        <v>0</v>
      </c>
      <c r="AP19" s="30">
        <f t="shared" si="13"/>
        <v>0</v>
      </c>
    </row>
    <row r="20" spans="1:42" ht="27" customHeight="1" x14ac:dyDescent="0.2">
      <c r="A20" s="7"/>
      <c r="B20" s="2" t="s">
        <v>34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3" cm="1">
        <f t="array" ref="AK20">SUMPRODUCT(INT(F20:AJ20))+AO20+AP20</f>
        <v>0</v>
      </c>
      <c r="AL20" s="7"/>
      <c r="AM20" s="30">
        <f t="shared" si="11"/>
        <v>0</v>
      </c>
      <c r="AN20" s="30" cm="1">
        <f t="array" ref="AN20">SUMPRODUCT(INT(F20:AJ20))</f>
        <v>0</v>
      </c>
      <c r="AO20" s="30">
        <f t="shared" si="12"/>
        <v>0</v>
      </c>
      <c r="AP20" s="30">
        <f t="shared" si="13"/>
        <v>0</v>
      </c>
    </row>
    <row r="21" spans="1:42" ht="27" customHeight="1" x14ac:dyDescent="0.2">
      <c r="A21" s="7"/>
      <c r="B21" s="2" t="s">
        <v>35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3" cm="1">
        <f t="array" ref="AK21">SUMPRODUCT(INT(F21:AJ21))+AO21+AP21</f>
        <v>0</v>
      </c>
      <c r="AL21" s="7"/>
      <c r="AM21" s="30">
        <f t="shared" si="11"/>
        <v>0</v>
      </c>
      <c r="AN21" s="30" cm="1">
        <f t="array" ref="AN21">SUMPRODUCT(INT(F21:AJ21))</f>
        <v>0</v>
      </c>
      <c r="AO21" s="30">
        <f t="shared" si="12"/>
        <v>0</v>
      </c>
      <c r="AP21" s="30">
        <f t="shared" si="13"/>
        <v>0</v>
      </c>
    </row>
    <row r="22" spans="1:42" ht="27" customHeight="1" x14ac:dyDescent="0.2">
      <c r="A22" s="7"/>
      <c r="B22" s="2" t="s">
        <v>16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3" cm="1">
        <f t="array" ref="AK22">SUMPRODUCT(INT(F22:AJ22))+AO22+AP22</f>
        <v>0</v>
      </c>
      <c r="AL22" s="7"/>
      <c r="AM22" s="30">
        <f t="shared" si="11"/>
        <v>0</v>
      </c>
      <c r="AN22" s="30" cm="1">
        <f t="array" ref="AN22">SUMPRODUCT(INT(F22:AJ22))</f>
        <v>0</v>
      </c>
      <c r="AO22" s="30">
        <f t="shared" si="12"/>
        <v>0</v>
      </c>
      <c r="AP22" s="30">
        <f t="shared" si="13"/>
        <v>0</v>
      </c>
    </row>
    <row r="23" spans="1:42" ht="27" hidden="1" customHeight="1" x14ac:dyDescent="0.2">
      <c r="A23" s="7"/>
      <c r="B23" s="2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2">
        <f t="shared" si="10"/>
        <v>0</v>
      </c>
      <c r="AL23" s="7"/>
      <c r="AM23" s="30"/>
      <c r="AN23" s="30"/>
      <c r="AO23" s="30"/>
      <c r="AP23" s="30"/>
    </row>
    <row r="24" spans="1:42" ht="27" customHeight="1" x14ac:dyDescent="0.2">
      <c r="A24" s="7"/>
      <c r="B24" s="2" t="s">
        <v>17</v>
      </c>
      <c r="F24" s="25" cm="1">
        <f t="array" ref="F24">SUMPRODUCT(INT(F16:F23))+F28+F29</f>
        <v>0</v>
      </c>
      <c r="G24" s="25" cm="1">
        <f t="array" ref="G24">SUMPRODUCT(INT(G16:G23))+G28+G29</f>
        <v>0</v>
      </c>
      <c r="H24" s="25" cm="1">
        <f t="array" ref="H24">SUMPRODUCT(INT(H16:H23))+H28+H29</f>
        <v>0</v>
      </c>
      <c r="I24" s="25" cm="1">
        <f t="array" ref="I24">SUMPRODUCT(INT(I16:I23))+I28+I29</f>
        <v>0</v>
      </c>
      <c r="J24" s="25" cm="1">
        <f t="array" ref="J24">SUMPRODUCT(INT(J16:J23))+J28+J29</f>
        <v>0</v>
      </c>
      <c r="K24" s="25" cm="1">
        <f t="array" ref="K24">SUMPRODUCT(INT(K16:K23))+K28+K29</f>
        <v>0</v>
      </c>
      <c r="L24" s="25" cm="1">
        <f t="array" ref="L24">SUMPRODUCT(INT(L16:L23))+L28+L29</f>
        <v>0</v>
      </c>
      <c r="M24" s="25" cm="1">
        <f t="array" ref="M24">SUMPRODUCT(INT(M16:M23))+M28+M29</f>
        <v>0</v>
      </c>
      <c r="N24" s="25" cm="1">
        <f t="array" ref="N24">SUMPRODUCT(INT(N16:N23))+N28+N29</f>
        <v>0</v>
      </c>
      <c r="O24" s="25" cm="1">
        <f t="array" ref="O24">SUMPRODUCT(INT(O16:O23))+O28+O29</f>
        <v>0</v>
      </c>
      <c r="P24" s="25" cm="1">
        <f t="array" ref="P24">SUMPRODUCT(INT(P16:P23))+P28+P29</f>
        <v>0</v>
      </c>
      <c r="Q24" s="25" cm="1">
        <f t="array" ref="Q24">SUMPRODUCT(INT(Q16:Q23))+Q28+Q29</f>
        <v>0</v>
      </c>
      <c r="R24" s="25" cm="1">
        <f t="array" ref="R24">SUMPRODUCT(INT(R16:R23))+R28+R29</f>
        <v>0</v>
      </c>
      <c r="S24" s="25" cm="1">
        <f t="array" ref="S24">SUMPRODUCT(INT(S16:S23))+S28+S29</f>
        <v>0</v>
      </c>
      <c r="T24" s="25" cm="1">
        <f t="array" ref="T24">SUMPRODUCT(INT(T16:T23))+T28+T29</f>
        <v>0</v>
      </c>
      <c r="U24" s="25" cm="1">
        <f t="array" ref="U24">SUMPRODUCT(INT(U16:U23))+U28+U29</f>
        <v>0</v>
      </c>
      <c r="V24" s="25" cm="1">
        <f t="array" ref="V24">SUMPRODUCT(INT(V16:V23))+V28+V29</f>
        <v>0</v>
      </c>
      <c r="W24" s="25" cm="1">
        <f t="array" ref="W24">SUMPRODUCT(INT(W16:W23))+W28+W29</f>
        <v>0</v>
      </c>
      <c r="X24" s="25" cm="1">
        <f t="array" ref="X24">SUMPRODUCT(INT(X16:X23))+X28+X29</f>
        <v>0</v>
      </c>
      <c r="Y24" s="25" cm="1">
        <f t="array" ref="Y24">SUMPRODUCT(INT(Y16:Y23))+Y28+Y29</f>
        <v>0</v>
      </c>
      <c r="Z24" s="25" cm="1">
        <f t="array" ref="Z24">SUMPRODUCT(INT(Z16:Z23))+Z28+Z29</f>
        <v>0</v>
      </c>
      <c r="AA24" s="25" cm="1">
        <f t="array" ref="AA24">SUMPRODUCT(INT(AA16:AA23))+AA28+AA29</f>
        <v>0</v>
      </c>
      <c r="AB24" s="25" cm="1">
        <f t="array" ref="AB24">SUMPRODUCT(INT(AB16:AB23))+AB28+AB29</f>
        <v>0</v>
      </c>
      <c r="AC24" s="25" cm="1">
        <f t="array" ref="AC24">SUMPRODUCT(INT(AC16:AC23))+AC28+AC29</f>
        <v>0</v>
      </c>
      <c r="AD24" s="25" cm="1">
        <f t="array" ref="AD24">SUMPRODUCT(INT(AD16:AD23))+AD28+AD29</f>
        <v>0</v>
      </c>
      <c r="AE24" s="25" cm="1">
        <f t="array" ref="AE24">SUMPRODUCT(INT(AE16:AE23))+AE28+AE29</f>
        <v>0</v>
      </c>
      <c r="AF24" s="25" cm="1">
        <f t="array" ref="AF24">SUMPRODUCT(INT(AF16:AF23))+AF28+AF29</f>
        <v>0</v>
      </c>
      <c r="AG24" s="25" cm="1">
        <f t="array" ref="AG24">SUMPRODUCT(INT(AG16:AG23))+AG28+AG29</f>
        <v>0</v>
      </c>
      <c r="AH24" s="25" cm="1">
        <f t="array" ref="AH24">SUMPRODUCT(INT(AH16:AH23))+AH28+AH29</f>
        <v>0</v>
      </c>
      <c r="AI24" s="25" cm="1">
        <f t="array" ref="AI24">SUMPRODUCT(INT(AI16:AI23))+AI28+AI29</f>
        <v>0</v>
      </c>
      <c r="AJ24" s="25" cm="1">
        <f t="array" ref="AJ24">SUMPRODUCT(INT(AJ16:AJ23))+AJ28+AJ29</f>
        <v>0</v>
      </c>
      <c r="AK24" s="25" cm="1">
        <f t="array" ref="AK24">SUMPRODUCT(INT(AK16:AK23))+AK28+AK29</f>
        <v>0</v>
      </c>
      <c r="AL24" s="7"/>
      <c r="AM24" s="30">
        <f t="shared" ref="AM24" si="14">SUMPRODUCT(F24:AJ24)</f>
        <v>0</v>
      </c>
      <c r="AN24" s="30" cm="1">
        <f t="array" ref="AN24">((AM24-SUMPRODUCT(INT(F24:AJ24)))/0.6)</f>
        <v>0</v>
      </c>
      <c r="AO24" s="30">
        <f t="shared" ref="AO24" si="15">((AN24-INT(AN24))*0.6)</f>
        <v>0</v>
      </c>
      <c r="AP24" s="30"/>
    </row>
    <row r="25" spans="1:42" ht="11.2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16"/>
      <c r="AN25" s="16"/>
      <c r="AO25" s="16"/>
      <c r="AP25" s="16"/>
    </row>
    <row r="26" spans="1:42" ht="29.25" hidden="1" customHeight="1" x14ac:dyDescent="0.2">
      <c r="A26" s="7"/>
      <c r="B26" s="6"/>
      <c r="C26" s="5"/>
      <c r="D26" s="5"/>
      <c r="E26" s="5"/>
      <c r="F26">
        <f>ROUND(SUMPRODUCT(F16:F22),2)</f>
        <v>0</v>
      </c>
      <c r="G26">
        <f t="shared" ref="G26:AJ26" si="16">ROUND(SUMPRODUCT(G16:G22),2)</f>
        <v>0</v>
      </c>
      <c r="H26">
        <f t="shared" si="16"/>
        <v>0</v>
      </c>
      <c r="I26">
        <f t="shared" si="16"/>
        <v>0</v>
      </c>
      <c r="J26">
        <f t="shared" si="16"/>
        <v>0</v>
      </c>
      <c r="K26">
        <f t="shared" si="16"/>
        <v>0</v>
      </c>
      <c r="L26">
        <f t="shared" si="16"/>
        <v>0</v>
      </c>
      <c r="M26">
        <f t="shared" si="16"/>
        <v>0</v>
      </c>
      <c r="N26">
        <f t="shared" si="16"/>
        <v>0</v>
      </c>
      <c r="O26">
        <f t="shared" si="16"/>
        <v>0</v>
      </c>
      <c r="P26">
        <f t="shared" si="16"/>
        <v>0</v>
      </c>
      <c r="Q26">
        <f t="shared" si="16"/>
        <v>0</v>
      </c>
      <c r="R26">
        <f t="shared" si="16"/>
        <v>0</v>
      </c>
      <c r="S26">
        <f t="shared" si="16"/>
        <v>0</v>
      </c>
      <c r="T26">
        <f t="shared" si="16"/>
        <v>0</v>
      </c>
      <c r="U26">
        <f t="shared" si="16"/>
        <v>0</v>
      </c>
      <c r="V26">
        <f t="shared" si="16"/>
        <v>0</v>
      </c>
      <c r="W26">
        <f t="shared" si="16"/>
        <v>0</v>
      </c>
      <c r="X26">
        <f t="shared" si="16"/>
        <v>0</v>
      </c>
      <c r="Y26">
        <f t="shared" si="16"/>
        <v>0</v>
      </c>
      <c r="Z26">
        <f t="shared" si="16"/>
        <v>0</v>
      </c>
      <c r="AA26">
        <f t="shared" si="16"/>
        <v>0</v>
      </c>
      <c r="AB26">
        <f t="shared" si="16"/>
        <v>0</v>
      </c>
      <c r="AC26">
        <f t="shared" si="16"/>
        <v>0</v>
      </c>
      <c r="AD26">
        <f t="shared" si="16"/>
        <v>0</v>
      </c>
      <c r="AE26">
        <f t="shared" si="16"/>
        <v>0</v>
      </c>
      <c r="AF26">
        <f t="shared" si="16"/>
        <v>0</v>
      </c>
      <c r="AG26">
        <f t="shared" si="16"/>
        <v>0</v>
      </c>
      <c r="AH26">
        <f t="shared" si="16"/>
        <v>0</v>
      </c>
      <c r="AI26">
        <f t="shared" si="16"/>
        <v>0</v>
      </c>
      <c r="AJ26">
        <f t="shared" si="16"/>
        <v>0</v>
      </c>
      <c r="AK26">
        <f t="shared" ref="AK26" si="17">ROUND(SUMPRODUCT(AK16:AK22),2)</f>
        <v>0</v>
      </c>
      <c r="AL26" s="7"/>
    </row>
    <row r="27" spans="1:42" ht="29.25" hidden="1" customHeight="1" x14ac:dyDescent="0.2">
      <c r="A27" s="7"/>
      <c r="B27" s="6"/>
      <c r="C27" s="5"/>
      <c r="D27" s="5"/>
      <c r="E27" s="5"/>
      <c r="F27" s="17" cm="1">
        <f t="array" ref="F27">SUMPRODUCT(INT(F16:F22))</f>
        <v>0</v>
      </c>
      <c r="G27" s="17" cm="1">
        <f t="array" ref="G27">SUMPRODUCT(INT(G16:G22))</f>
        <v>0</v>
      </c>
      <c r="H27" s="17" cm="1">
        <f t="array" ref="H27">SUMPRODUCT(INT(H16:H22))</f>
        <v>0</v>
      </c>
      <c r="I27" s="17" cm="1">
        <f t="array" ref="I27">SUMPRODUCT(INT(I16:I22))</f>
        <v>0</v>
      </c>
      <c r="J27" s="17" cm="1">
        <f t="array" ref="J27">SUMPRODUCT(INT(J16:J22))</f>
        <v>0</v>
      </c>
      <c r="K27" s="17" cm="1">
        <f t="array" ref="K27">SUMPRODUCT(INT(K16:K22))</f>
        <v>0</v>
      </c>
      <c r="L27" s="17" cm="1">
        <f t="array" ref="L27">SUMPRODUCT(INT(L16:L22))</f>
        <v>0</v>
      </c>
      <c r="M27" s="17" cm="1">
        <f t="array" ref="M27">SUMPRODUCT(INT(M16:M22))</f>
        <v>0</v>
      </c>
      <c r="N27" s="17" cm="1">
        <f t="array" ref="N27">SUMPRODUCT(INT(N16:N22))</f>
        <v>0</v>
      </c>
      <c r="O27" s="17" cm="1">
        <f t="array" ref="O27">SUMPRODUCT(INT(O16:O22))</f>
        <v>0</v>
      </c>
      <c r="P27" s="17" cm="1">
        <f t="array" ref="P27">SUMPRODUCT(INT(P16:P22))</f>
        <v>0</v>
      </c>
      <c r="Q27" s="17" cm="1">
        <f t="array" ref="Q27">SUMPRODUCT(INT(Q16:Q22))</f>
        <v>0</v>
      </c>
      <c r="R27" s="17" cm="1">
        <f t="array" ref="R27">SUMPRODUCT(INT(R16:R22))</f>
        <v>0</v>
      </c>
      <c r="S27" s="17" cm="1">
        <f t="array" ref="S27">SUMPRODUCT(INT(S16:S22))</f>
        <v>0</v>
      </c>
      <c r="T27" s="17" cm="1">
        <f t="array" ref="T27">SUMPRODUCT(INT(T16:T22))</f>
        <v>0</v>
      </c>
      <c r="U27" s="17" cm="1">
        <f t="array" ref="U27">SUMPRODUCT(INT(U16:U22))</f>
        <v>0</v>
      </c>
      <c r="V27" s="17" cm="1">
        <f t="array" ref="V27">SUMPRODUCT(INT(V16:V22))</f>
        <v>0</v>
      </c>
      <c r="W27" s="17" cm="1">
        <f t="array" ref="W27">SUMPRODUCT(INT(W16:W22))</f>
        <v>0</v>
      </c>
      <c r="X27" s="17" cm="1">
        <f t="array" ref="X27">SUMPRODUCT(INT(X16:X22))</f>
        <v>0</v>
      </c>
      <c r="Y27" s="17" cm="1">
        <f t="array" ref="Y27">SUMPRODUCT(INT(Y16:Y22))</f>
        <v>0</v>
      </c>
      <c r="Z27" s="17" cm="1">
        <f t="array" ref="Z27">SUMPRODUCT(INT(Z16:Z22))</f>
        <v>0</v>
      </c>
      <c r="AA27" s="17" cm="1">
        <f t="array" ref="AA27">SUMPRODUCT(INT(AA16:AA22))</f>
        <v>0</v>
      </c>
      <c r="AB27" s="17" cm="1">
        <f t="array" ref="AB27">SUMPRODUCT(INT(AB16:AB22))</f>
        <v>0</v>
      </c>
      <c r="AC27" s="17" cm="1">
        <f t="array" ref="AC27">SUMPRODUCT(INT(AC16:AC22))</f>
        <v>0</v>
      </c>
      <c r="AD27" s="17" cm="1">
        <f t="array" ref="AD27">SUMPRODUCT(INT(AD16:AD22))</f>
        <v>0</v>
      </c>
      <c r="AE27" s="17" cm="1">
        <f t="array" ref="AE27">SUMPRODUCT(INT(AE16:AE22))</f>
        <v>0</v>
      </c>
      <c r="AF27" s="17" cm="1">
        <f t="array" ref="AF27">SUMPRODUCT(INT(AF16:AF22))</f>
        <v>0</v>
      </c>
      <c r="AG27" s="17" cm="1">
        <f t="array" ref="AG27">SUMPRODUCT(INT(AG16:AG22))</f>
        <v>0</v>
      </c>
      <c r="AH27" s="17" cm="1">
        <f t="array" ref="AH27">SUMPRODUCT(INT(AH16:AH22))</f>
        <v>0</v>
      </c>
      <c r="AI27" s="17" cm="1">
        <f t="array" ref="AI27">SUMPRODUCT(INT(AI16:AI22))</f>
        <v>0</v>
      </c>
      <c r="AJ27" s="17" cm="1">
        <f t="array" ref="AJ27">SUMPRODUCT(INT(AJ16:AJ22))</f>
        <v>0</v>
      </c>
      <c r="AK27" s="17" cm="1">
        <f t="array" ref="AK27">SUMPRODUCT(INT(AK16:AK22))</f>
        <v>0</v>
      </c>
      <c r="AL27" s="7"/>
    </row>
    <row r="28" spans="1:42" ht="29.25" hidden="1" customHeight="1" x14ac:dyDescent="0.2">
      <c r="A28" s="7"/>
      <c r="B28" s="6"/>
      <c r="C28" s="5"/>
      <c r="D28" s="5"/>
      <c r="E28" s="5"/>
      <c r="F28" s="17">
        <f>INT((((F26-F27)/0.6)+0.01))</f>
        <v>0</v>
      </c>
      <c r="G28" s="17">
        <f t="shared" ref="G28:AJ28" si="18">INT((((G26-G27)/0.6)+0.01))</f>
        <v>0</v>
      </c>
      <c r="H28" s="17">
        <f t="shared" si="18"/>
        <v>0</v>
      </c>
      <c r="I28" s="17">
        <f t="shared" si="18"/>
        <v>0</v>
      </c>
      <c r="J28" s="17">
        <f t="shared" si="18"/>
        <v>0</v>
      </c>
      <c r="K28" s="17">
        <f t="shared" si="18"/>
        <v>0</v>
      </c>
      <c r="L28" s="17">
        <f t="shared" si="18"/>
        <v>0</v>
      </c>
      <c r="M28" s="17">
        <f t="shared" si="18"/>
        <v>0</v>
      </c>
      <c r="N28" s="17">
        <f t="shared" si="18"/>
        <v>0</v>
      </c>
      <c r="O28" s="17">
        <f t="shared" si="18"/>
        <v>0</v>
      </c>
      <c r="P28" s="17">
        <f t="shared" si="18"/>
        <v>0</v>
      </c>
      <c r="Q28" s="17">
        <f t="shared" si="18"/>
        <v>0</v>
      </c>
      <c r="R28" s="17">
        <f t="shared" si="18"/>
        <v>0</v>
      </c>
      <c r="S28" s="17">
        <f t="shared" si="18"/>
        <v>0</v>
      </c>
      <c r="T28" s="17">
        <f t="shared" si="18"/>
        <v>0</v>
      </c>
      <c r="U28" s="17">
        <f t="shared" si="18"/>
        <v>0</v>
      </c>
      <c r="V28" s="17">
        <f t="shared" si="18"/>
        <v>0</v>
      </c>
      <c r="W28" s="17">
        <f t="shared" si="18"/>
        <v>0</v>
      </c>
      <c r="X28" s="17">
        <f t="shared" si="18"/>
        <v>0</v>
      </c>
      <c r="Y28" s="17">
        <f t="shared" si="18"/>
        <v>0</v>
      </c>
      <c r="Z28" s="17">
        <f t="shared" si="18"/>
        <v>0</v>
      </c>
      <c r="AA28" s="17">
        <f t="shared" si="18"/>
        <v>0</v>
      </c>
      <c r="AB28" s="17">
        <f t="shared" si="18"/>
        <v>0</v>
      </c>
      <c r="AC28" s="17">
        <f t="shared" si="18"/>
        <v>0</v>
      </c>
      <c r="AD28" s="17">
        <f t="shared" si="18"/>
        <v>0</v>
      </c>
      <c r="AE28" s="17">
        <f t="shared" si="18"/>
        <v>0</v>
      </c>
      <c r="AF28" s="17">
        <f t="shared" si="18"/>
        <v>0</v>
      </c>
      <c r="AG28" s="17">
        <f t="shared" si="18"/>
        <v>0</v>
      </c>
      <c r="AH28" s="17">
        <f t="shared" si="18"/>
        <v>0</v>
      </c>
      <c r="AI28" s="17">
        <f t="shared" si="18"/>
        <v>0</v>
      </c>
      <c r="AJ28" s="17">
        <f t="shared" si="18"/>
        <v>0</v>
      </c>
      <c r="AK28" s="17">
        <f t="shared" ref="AK28" si="19">INT((((AK26-AK27)/0.6)+0.01))</f>
        <v>0</v>
      </c>
      <c r="AL28" s="7"/>
    </row>
    <row r="29" spans="1:42" ht="29.25" hidden="1" customHeight="1" x14ac:dyDescent="0.2">
      <c r="A29" s="7"/>
      <c r="B29" s="6"/>
      <c r="C29" s="5"/>
      <c r="D29" s="5"/>
      <c r="E29" s="5"/>
      <c r="F29" s="17">
        <f>(F26-F27)-(F28*0.6)</f>
        <v>0</v>
      </c>
      <c r="G29" s="17">
        <f t="shared" ref="G29:AJ29" si="20">(G26-G27)-(G28*0.6)</f>
        <v>0</v>
      </c>
      <c r="H29" s="17">
        <f t="shared" si="20"/>
        <v>0</v>
      </c>
      <c r="I29" s="17">
        <f t="shared" si="20"/>
        <v>0</v>
      </c>
      <c r="J29" s="17">
        <f t="shared" si="20"/>
        <v>0</v>
      </c>
      <c r="K29" s="17">
        <f t="shared" si="20"/>
        <v>0</v>
      </c>
      <c r="L29" s="17">
        <f t="shared" si="20"/>
        <v>0</v>
      </c>
      <c r="M29" s="17">
        <f t="shared" si="20"/>
        <v>0</v>
      </c>
      <c r="N29" s="17">
        <f t="shared" si="20"/>
        <v>0</v>
      </c>
      <c r="O29" s="17">
        <f t="shared" si="20"/>
        <v>0</v>
      </c>
      <c r="P29" s="17">
        <f t="shared" si="20"/>
        <v>0</v>
      </c>
      <c r="Q29" s="17">
        <f t="shared" si="20"/>
        <v>0</v>
      </c>
      <c r="R29" s="17">
        <f t="shared" si="20"/>
        <v>0</v>
      </c>
      <c r="S29" s="17">
        <f t="shared" si="20"/>
        <v>0</v>
      </c>
      <c r="T29" s="17">
        <f t="shared" si="20"/>
        <v>0</v>
      </c>
      <c r="U29" s="17">
        <f t="shared" si="20"/>
        <v>0</v>
      </c>
      <c r="V29" s="17">
        <f t="shared" si="20"/>
        <v>0</v>
      </c>
      <c r="W29" s="17">
        <f t="shared" si="20"/>
        <v>0</v>
      </c>
      <c r="X29" s="17">
        <f t="shared" si="20"/>
        <v>0</v>
      </c>
      <c r="Y29" s="17">
        <f t="shared" si="20"/>
        <v>0</v>
      </c>
      <c r="Z29" s="17">
        <f t="shared" si="20"/>
        <v>0</v>
      </c>
      <c r="AA29" s="17">
        <f t="shared" si="20"/>
        <v>0</v>
      </c>
      <c r="AB29" s="17">
        <f t="shared" si="20"/>
        <v>0</v>
      </c>
      <c r="AC29" s="17">
        <f t="shared" si="20"/>
        <v>0</v>
      </c>
      <c r="AD29" s="17">
        <f t="shared" si="20"/>
        <v>0</v>
      </c>
      <c r="AE29" s="17">
        <f t="shared" si="20"/>
        <v>0</v>
      </c>
      <c r="AF29" s="17">
        <f t="shared" si="20"/>
        <v>0</v>
      </c>
      <c r="AG29" s="17">
        <f t="shared" si="20"/>
        <v>0</v>
      </c>
      <c r="AH29" s="17">
        <f t="shared" si="20"/>
        <v>0</v>
      </c>
      <c r="AI29" s="17">
        <f t="shared" si="20"/>
        <v>0</v>
      </c>
      <c r="AJ29" s="17">
        <f t="shared" si="20"/>
        <v>0</v>
      </c>
      <c r="AK29" s="17">
        <f t="shared" ref="AK29" si="21">(AK26-AK27)-(AK28*0.6)</f>
        <v>0</v>
      </c>
      <c r="AL29" s="7"/>
    </row>
    <row r="30" spans="1:42" ht="17.25" customHeight="1" x14ac:dyDescent="0.2">
      <c r="F30" s="66" t="str">
        <f>IF(SUM(F18:F22)=0,"",IF(AND(SUM(F16:F18)&gt;=8,SUM(F21:F22)&lt;&gt;0,SUM(F21:F22)+SUM(F16:F18)&gt;8),"not allowed",IF(AND(SUM(F16:F18)&gt;=8,SUM(F19:F20)&lt;&gt;0),"are you sure",IF(AND(SUM(F16:F18)&lt;&gt;0,SUM(F19:F20)&lt;&gt;0,SUM(F21:F22)&lt;&gt;0,F24&gt;8),"are you sure",IF(AND(F19&lt;&gt;0,F21&lt;&gt;0),"error: Holiday&amp;Leave","")))))</f>
        <v/>
      </c>
      <c r="G30" s="66" t="str">
        <f t="shared" ref="G30:AJ30" si="22">IF(SUM(G18:G22)=0,"",IF(AND(SUM(G16:G18)&gt;=8,SUM(G21:G22)&lt;&gt;0,SUM(G21:G22)+SUM(G16:G18)&gt;8),"not allowed",IF(AND(SUM(G16:G18)&gt;=8,SUM(G19:G20)&lt;&gt;0),"are you sure",IF(AND(SUM(G16:G18)&lt;&gt;0,SUM(G19:G20)&lt;&gt;0,SUM(G21:G22)&lt;&gt;0,G24&gt;8),"are you sure",IF(AND(G19&lt;&gt;0,G21&lt;&gt;0),"error: Holiday&amp;Leave","")))))</f>
        <v/>
      </c>
      <c r="H30" s="66" t="str">
        <f t="shared" si="22"/>
        <v/>
      </c>
      <c r="I30" s="66" t="str">
        <f t="shared" si="22"/>
        <v/>
      </c>
      <c r="J30" s="66" t="str">
        <f t="shared" si="22"/>
        <v/>
      </c>
      <c r="K30" s="66" t="str">
        <f t="shared" si="22"/>
        <v/>
      </c>
      <c r="L30" s="66" t="str">
        <f t="shared" si="22"/>
        <v/>
      </c>
      <c r="M30" s="66" t="str">
        <f t="shared" si="22"/>
        <v/>
      </c>
      <c r="N30" s="66" t="str">
        <f t="shared" si="22"/>
        <v/>
      </c>
      <c r="O30" s="66" t="str">
        <f t="shared" si="22"/>
        <v/>
      </c>
      <c r="P30" s="66" t="str">
        <f t="shared" si="22"/>
        <v/>
      </c>
      <c r="Q30" s="66" t="str">
        <f t="shared" si="22"/>
        <v/>
      </c>
      <c r="R30" s="66" t="str">
        <f t="shared" si="22"/>
        <v/>
      </c>
      <c r="S30" s="66" t="str">
        <f t="shared" si="22"/>
        <v/>
      </c>
      <c r="T30" s="66" t="str">
        <f t="shared" si="22"/>
        <v/>
      </c>
      <c r="U30" s="66" t="str">
        <f t="shared" si="22"/>
        <v/>
      </c>
      <c r="V30" s="66" t="str">
        <f t="shared" si="22"/>
        <v/>
      </c>
      <c r="W30" s="66" t="str">
        <f t="shared" si="22"/>
        <v/>
      </c>
      <c r="X30" s="66" t="str">
        <f t="shared" si="22"/>
        <v/>
      </c>
      <c r="Y30" s="66" t="str">
        <f t="shared" si="22"/>
        <v/>
      </c>
      <c r="Z30" s="66" t="str">
        <f t="shared" si="22"/>
        <v/>
      </c>
      <c r="AA30" s="66" t="str">
        <f t="shared" si="22"/>
        <v/>
      </c>
      <c r="AB30" s="66" t="str">
        <f t="shared" si="22"/>
        <v/>
      </c>
      <c r="AC30" s="66" t="str">
        <f t="shared" si="22"/>
        <v/>
      </c>
      <c r="AD30" s="66" t="str">
        <f t="shared" si="22"/>
        <v/>
      </c>
      <c r="AE30" s="66" t="str">
        <f t="shared" si="22"/>
        <v/>
      </c>
      <c r="AF30" s="66" t="str">
        <f t="shared" si="22"/>
        <v/>
      </c>
      <c r="AG30" s="66" t="str">
        <f t="shared" si="22"/>
        <v/>
      </c>
      <c r="AH30" s="66" t="str">
        <f t="shared" si="22"/>
        <v/>
      </c>
      <c r="AI30" s="66" t="str">
        <f t="shared" si="22"/>
        <v/>
      </c>
      <c r="AJ30" s="66" t="str">
        <f t="shared" si="22"/>
        <v/>
      </c>
    </row>
    <row r="31" spans="1:42" ht="17.25" customHeight="1" x14ac:dyDescent="0.2"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</row>
    <row r="32" spans="1:42" ht="17.25" customHeight="1" x14ac:dyDescent="0.2">
      <c r="F32" s="26">
        <f>IF(OR(F12=tabellen!$AN$4,F12=tabellen!$AN$6,F12=tabellen!$AN$7,F12=tabellen!$AN$8,F12=tabellen!$AN$9,F12=tabellen!$AN$10,F12=tabellen!$AN$11,F12=tabellen!$AN$12,F12=tabellen!$AN$13,F12=tabellen!$AN$14),1,0)</f>
        <v>1</v>
      </c>
      <c r="G32" s="26">
        <f>IF(OR(G12=tabellen!$AN$4,G12=tabellen!$AN$6,G12=tabellen!$AN$7,G12=tabellen!$AN$8,G12=tabellen!$AN$9,G12=tabellen!$AN$10,G12=tabellen!$AN$11,G12=tabellen!$AN$12,G12=tabellen!$AN$13,G12=tabellen!$AN$14),1,0)</f>
        <v>0</v>
      </c>
      <c r="H32" s="26">
        <f>IF(OR(H12=tabellen!$AN$4,H12=tabellen!$AN$6,H12=tabellen!$AN$7,H12=tabellen!$AN$8,H12=tabellen!$AN$9,H12=tabellen!$AN$10,H12=tabellen!$AN$11,H12=tabellen!$AN$12,H12=tabellen!$AN$13,H12=tabellen!$AN$14),1,0)</f>
        <v>0</v>
      </c>
      <c r="I32" s="26">
        <f>IF(OR(I12=tabellen!$AN$4,I12=tabellen!$AN$6,I12=tabellen!$AN$7,I12=tabellen!$AN$8,I12=tabellen!$AN$9,I12=tabellen!$AN$10,I12=tabellen!$AN$11,I12=tabellen!$AN$12,I12=tabellen!$AN$13,I12=tabellen!$AN$14),1,0)</f>
        <v>0</v>
      </c>
      <c r="J32" s="26">
        <f>IF(OR(J12=tabellen!$AN$4,J12=tabellen!$AN$6,J12=tabellen!$AN$7,J12=tabellen!$AN$8,J12=tabellen!$AN$9,J12=tabellen!$AN$10,J12=tabellen!$AN$11,J12=tabellen!$AN$12,J12=tabellen!$AN$13,J12=tabellen!$AN$14),1,0)</f>
        <v>0</v>
      </c>
      <c r="K32" s="26">
        <f>IF(OR(K12=tabellen!$AN$4,K12=tabellen!$AN$6,K12=tabellen!$AN$7,K12=tabellen!$AN$8,K12=tabellen!$AN$9,K12=tabellen!$AN$10,K12=tabellen!$AN$11,K12=tabellen!$AN$12,K12=tabellen!$AN$13,K12=tabellen!$AN$14),1,0)</f>
        <v>0</v>
      </c>
      <c r="L32" s="26">
        <f>IF(OR(L12=tabellen!$AN$4,L12=tabellen!$AN$6,L12=tabellen!$AN$7,L12=tabellen!$AN$8,L12=tabellen!$AN$9,L12=tabellen!$AN$10,L12=tabellen!$AN$11,L12=tabellen!$AN$12,L12=tabellen!$AN$13,L12=tabellen!$AN$14),1,0)</f>
        <v>0</v>
      </c>
      <c r="M32" s="26">
        <f>IF(OR(M12=tabellen!$AN$4,M12=tabellen!$AN$6,M12=tabellen!$AN$7,M12=tabellen!$AN$8,M12=tabellen!$AN$9,M12=tabellen!$AN$10,M12=tabellen!$AN$11,M12=tabellen!$AN$12,M12=tabellen!$AN$13,M12=tabellen!$AN$14),1,0)</f>
        <v>0</v>
      </c>
      <c r="N32" s="26">
        <f>IF(OR(N12=tabellen!$AN$4,N12=tabellen!$AN$6,N12=tabellen!$AN$7,N12=tabellen!$AN$8,N12=tabellen!$AN$9,N12=tabellen!$AN$10,N12=tabellen!$AN$11,N12=tabellen!$AN$12,N12=tabellen!$AN$13,N12=tabellen!$AN$14),1,0)</f>
        <v>0</v>
      </c>
      <c r="O32" s="26">
        <f>IF(OR(O12=tabellen!$AN$4,O12=tabellen!$AN$6,O12=tabellen!$AN$7,O12=tabellen!$AN$8,O12=tabellen!$AN$9,O12=tabellen!$AN$10,O12=tabellen!$AN$11,O12=tabellen!$AN$12,O12=tabellen!$AN$13,O12=tabellen!$AN$14),1,0)</f>
        <v>0</v>
      </c>
      <c r="P32" s="26">
        <f>IF(OR(P12=tabellen!$AN$4,P12=tabellen!$AN$6,P12=tabellen!$AN$7,P12=tabellen!$AN$8,P12=tabellen!$AN$9,P12=tabellen!$AN$10,P12=tabellen!$AN$11,P12=tabellen!$AN$12,P12=tabellen!$AN$13,P12=tabellen!$AN$14),1,0)</f>
        <v>0</v>
      </c>
      <c r="Q32" s="26">
        <f>IF(OR(Q12=tabellen!$AN$4,Q12=tabellen!$AN$6,Q12=tabellen!$AN$7,Q12=tabellen!$AN$8,Q12=tabellen!$AN$9,Q12=tabellen!$AN$10,Q12=tabellen!$AN$11,Q12=tabellen!$AN$12,Q12=tabellen!$AN$13,Q12=tabellen!$AN$14),1,0)</f>
        <v>0</v>
      </c>
      <c r="R32" s="26">
        <f>IF(OR(R12=tabellen!$AN$4,R12=tabellen!$AN$6,R12=tabellen!$AN$7,R12=tabellen!$AN$8,R12=tabellen!$AN$9,R12=tabellen!$AN$10,R12=tabellen!$AN$11,R12=tabellen!$AN$12,R12=tabellen!$AN$13,R12=tabellen!$AN$14),1,0)</f>
        <v>0</v>
      </c>
      <c r="S32" s="26">
        <f>IF(OR(S12=tabellen!$AN$4,S12=tabellen!$AN$6,S12=tabellen!$AN$7,S12=tabellen!$AN$8,S12=tabellen!$AN$9,S12=tabellen!$AN$10,S12=tabellen!$AN$11,S12=tabellen!$AN$12,S12=tabellen!$AN$13,S12=tabellen!$AN$14),1,0)</f>
        <v>0</v>
      </c>
      <c r="T32" s="26">
        <f>IF(OR(T12=tabellen!$AN$4,T12=tabellen!$AN$6,T12=tabellen!$AN$7,T12=tabellen!$AN$8,T12=tabellen!$AN$9,T12=tabellen!$AN$10,T12=tabellen!$AN$11,T12=tabellen!$AN$12,T12=tabellen!$AN$13,T12=tabellen!$AN$14),1,0)</f>
        <v>0</v>
      </c>
      <c r="U32" s="26">
        <f>IF(OR(U12=tabellen!$AN$4,U12=tabellen!$AN$6,U12=tabellen!$AN$7,U12=tabellen!$AN$8,U12=tabellen!$AN$9,U12=tabellen!$AN$10,U12=tabellen!$AN$11,U12=tabellen!$AN$12,U12=tabellen!$AN$13,U12=tabellen!$AN$14),1,0)</f>
        <v>0</v>
      </c>
      <c r="V32" s="26">
        <f>IF(OR(V12=tabellen!$AN$4,V12=tabellen!$AN$6,V12=tabellen!$AN$7,V12=tabellen!$AN$8,V12=tabellen!$AN$9,V12=tabellen!$AN$10,V12=tabellen!$AN$11,V12=tabellen!$AN$12,V12=tabellen!$AN$13,V12=tabellen!$AN$14),1,0)</f>
        <v>0</v>
      </c>
      <c r="W32" s="26">
        <f>IF(OR(W12=tabellen!$AN$4,W12=tabellen!$AN$6,W12=tabellen!$AN$7,W12=tabellen!$AN$8,W12=tabellen!$AN$9,W12=tabellen!$AN$10,W12=tabellen!$AN$11,W12=tabellen!$AN$12,W12=tabellen!$AN$13,W12=tabellen!$AN$14),1,0)</f>
        <v>0</v>
      </c>
      <c r="X32" s="26">
        <f>IF(OR(X12=tabellen!$AN$4,X12=tabellen!$AN$6,X12=tabellen!$AN$7,X12=tabellen!$AN$8,X12=tabellen!$AN$9,X12=tabellen!$AN$10,X12=tabellen!$AN$11,X12=tabellen!$AN$12,X12=tabellen!$AN$13,X12=tabellen!$AN$14),1,0)</f>
        <v>0</v>
      </c>
      <c r="Y32" s="26">
        <f>IF(OR(Y12=tabellen!$AN$4,Y12=tabellen!$AN$6,Y12=tabellen!$AN$7,Y12=tabellen!$AN$8,Y12=tabellen!$AN$9,Y12=tabellen!$AN$10,Y12=tabellen!$AN$11,Y12=tabellen!$AN$12,Y12=tabellen!$AN$13,Y12=tabellen!$AN$14),1,0)</f>
        <v>0</v>
      </c>
      <c r="Z32" s="26">
        <f>IF(OR(Z12=tabellen!$AN$4,Z12=tabellen!$AN$6,Z12=tabellen!$AN$7,Z12=tabellen!$AN$8,Z12=tabellen!$AN$9,Z12=tabellen!$AN$10,Z12=tabellen!$AN$11,Z12=tabellen!$AN$12,Z12=tabellen!$AN$13,Z12=tabellen!$AN$14),1,0)</f>
        <v>0</v>
      </c>
      <c r="AA32" s="26">
        <f>IF(OR(AA12=tabellen!$AN$4,AA12=tabellen!$AN$6,AA12=tabellen!$AN$7,AA12=tabellen!$AN$8,AA12=tabellen!$AN$9,AA12=tabellen!$AN$10,AA12=tabellen!$AN$11,AA12=tabellen!$AN$12,AA12=tabellen!$AN$13,AA12=tabellen!$AN$14),1,0)</f>
        <v>0</v>
      </c>
      <c r="AB32" s="26">
        <f>IF(OR(AB12=tabellen!$AN$4,AB12=tabellen!$AN$6,AB12=tabellen!$AN$7,AB12=tabellen!$AN$8,AB12=tabellen!$AN$9,AB12=tabellen!$AN$10,AB12=tabellen!$AN$11,AB12=tabellen!$AN$12,AB12=tabellen!$AN$13,AB12=tabellen!$AN$14),1,0)</f>
        <v>0</v>
      </c>
      <c r="AC32" s="26">
        <f>IF(OR(AC12=tabellen!$AN$4,AC12=tabellen!$AN$6,AC12=tabellen!$AN$7,AC12=tabellen!$AN$8,AC12=tabellen!$AN$9,AC12=tabellen!$AN$10,AC12=tabellen!$AN$11,AC12=tabellen!$AN$12,AC12=tabellen!$AN$13,AC12=tabellen!$AN$14),1,0)</f>
        <v>0</v>
      </c>
      <c r="AD32" s="26">
        <f>IF(OR(AD12=tabellen!$AN$4,AD12=tabellen!$AN$6,AD12=tabellen!$AN$7,AD12=tabellen!$AN$8,AD12=tabellen!$AN$9,AD12=tabellen!$AN$10,AD12=tabellen!$AN$11,AD12=tabellen!$AN$12,AD12=tabellen!$AN$13,AD12=tabellen!$AN$14),1,0)</f>
        <v>0</v>
      </c>
      <c r="AE32" s="26">
        <f>IF(OR(AE12=tabellen!$AN$4,AE12=tabellen!$AN$6,AE12=tabellen!$AN$7,AE12=tabellen!$AN$8,AE12=tabellen!$AN$9,AE12=tabellen!$AN$10,AE12=tabellen!$AN$11,AE12=tabellen!$AN$12,AE12=tabellen!$AN$13,AE12=tabellen!$AN$14),1,0)</f>
        <v>0</v>
      </c>
      <c r="AF32" s="26">
        <f>IF(OR(AF12=tabellen!$AN$4,AF12=tabellen!$AN$6,AF12=tabellen!$AN$7,AF12=tabellen!$AN$8,AF12=tabellen!$AN$9,AF12=tabellen!$AN$10,AF12=tabellen!$AN$11,AF12=tabellen!$AN$12,AF12=tabellen!$AN$13,AF12=tabellen!$AN$14),1,0)</f>
        <v>0</v>
      </c>
      <c r="AG32" s="26">
        <f>IF(OR(AG12=tabellen!$AN$4,AG12=tabellen!$AN$6,AG12=tabellen!$AN$7,AG12=tabellen!$AN$8,AG12=tabellen!$AN$9,AG12=tabellen!$AN$10,AG12=tabellen!$AN$11,AG12=tabellen!$AN$12,AG12=tabellen!$AN$13,AG12=tabellen!$AN$14),1,0)</f>
        <v>0</v>
      </c>
      <c r="AH32" s="26">
        <f>IF(OR(AH12=tabellen!$AN$4,AH12=tabellen!$AN$6,AH12=tabellen!$AN$7,AH12=tabellen!$AN$8,AH12=tabellen!$AN$9,AH12=tabellen!$AN$10,AH12=tabellen!$AN$11,AH12=tabellen!$AN$12,AH12=tabellen!$AN$13,AH12=tabellen!$AN$14),1,0)</f>
        <v>0</v>
      </c>
      <c r="AI32" s="26">
        <f>IF(OR(AI12=tabellen!$AN$4,AI12=tabellen!$AN$6,AI12=tabellen!$AN$7,AI12=tabellen!$AN$8,AI12=tabellen!$AN$9,AI12=tabellen!$AN$10,AI12=tabellen!$AN$11,AI12=tabellen!$AN$12,AI12=tabellen!$AN$13,AI12=tabellen!$AN$14),1,0)</f>
        <v>0</v>
      </c>
      <c r="AJ32" s="26">
        <f>IF(OR(AJ12=tabellen!$AN$4,AJ12=tabellen!$AN$6,AJ12=tabellen!$AN$7,AJ12=tabellen!$AN$8,AJ12=tabellen!$AN$9,AJ12=tabellen!$AN$10,AJ12=tabellen!$AN$11,AJ12=tabellen!$AN$12,AJ12=tabellen!$AN$13,AJ12=tabellen!$AN$14),1,0)</f>
        <v>0</v>
      </c>
      <c r="AK32" s="27"/>
      <c r="AL32" s="21"/>
    </row>
    <row r="33" spans="6:38" ht="17.25" customHeight="1" x14ac:dyDescent="0.2">
      <c r="F33" s="17"/>
      <c r="G33" s="17"/>
      <c r="H33" s="21"/>
      <c r="I33" s="21"/>
      <c r="J33" s="17"/>
      <c r="AK33" s="21"/>
      <c r="AL33" s="21"/>
    </row>
    <row r="34" spans="6:38" ht="17.25" customHeight="1" x14ac:dyDescent="0.2">
      <c r="F34" s="17"/>
      <c r="G34" s="17"/>
      <c r="H34" s="21"/>
      <c r="I34" s="21"/>
      <c r="J34" s="17"/>
      <c r="AK34" s="21"/>
      <c r="AL34" s="21"/>
    </row>
    <row r="35" spans="6:38" ht="17.25" customHeight="1" x14ac:dyDescent="0.2">
      <c r="F35" s="17"/>
      <c r="G35" s="17"/>
      <c r="H35" s="21"/>
      <c r="I35" s="21"/>
      <c r="J35" s="17"/>
      <c r="AK35" s="21"/>
      <c r="AL35" s="21"/>
    </row>
    <row r="36" spans="6:38" ht="17.25" customHeight="1" x14ac:dyDescent="0.2">
      <c r="F36" s="17"/>
      <c r="G36" s="17"/>
      <c r="H36" s="21"/>
      <c r="I36" s="21"/>
      <c r="J36" s="17"/>
      <c r="AK36" s="21"/>
      <c r="AL36" s="21"/>
    </row>
    <row r="37" spans="6:38" ht="17.25" customHeight="1" x14ac:dyDescent="0.2">
      <c r="F37" s="17"/>
      <c r="G37" s="17"/>
      <c r="H37" s="21"/>
      <c r="I37" s="21"/>
      <c r="J37" s="17"/>
      <c r="AK37" s="21"/>
      <c r="AL37" s="21"/>
    </row>
    <row r="38" spans="6:38" ht="17.25" customHeight="1" x14ac:dyDescent="0.2">
      <c r="F38" s="17"/>
      <c r="H38" s="17"/>
      <c r="J38" s="17"/>
      <c r="V38" s="60" t="str">
        <f>"Signature "&amp;"  "&amp;D7</f>
        <v>Signature   First &amp; Birthname</v>
      </c>
      <c r="W38" s="61"/>
      <c r="X38" s="61"/>
      <c r="Y38" s="61"/>
      <c r="Z38" s="61"/>
      <c r="AA38" s="61"/>
      <c r="AB38" s="62"/>
      <c r="AD38" s="60" t="str">
        <f>"Signature "&amp;"  "&amp;T7</f>
        <v>Signature   Name client</v>
      </c>
      <c r="AE38" s="61"/>
      <c r="AF38" s="61"/>
      <c r="AG38" s="61"/>
      <c r="AH38" s="61"/>
      <c r="AI38" s="61"/>
      <c r="AJ38" s="62"/>
    </row>
    <row r="39" spans="6:38" ht="17.25" customHeight="1" x14ac:dyDescent="0.2">
      <c r="F39" s="17"/>
      <c r="H39" s="17"/>
      <c r="V39" s="10"/>
      <c r="AB39" s="11"/>
      <c r="AD39" s="10"/>
      <c r="AJ39" s="11"/>
    </row>
    <row r="40" spans="6:38" ht="17.25" customHeight="1" x14ac:dyDescent="0.2">
      <c r="V40" s="10"/>
      <c r="AB40" s="11"/>
      <c r="AD40" s="10"/>
      <c r="AJ40" s="11"/>
    </row>
    <row r="41" spans="6:38" ht="17.25" customHeight="1" x14ac:dyDescent="0.2">
      <c r="V41" s="63" t="s">
        <v>30</v>
      </c>
      <c r="W41" s="64"/>
      <c r="X41" s="64"/>
      <c r="Y41" s="64"/>
      <c r="Z41" s="64"/>
      <c r="AA41" s="64"/>
      <c r="AB41" s="65"/>
      <c r="AD41" s="63" t="s">
        <v>30</v>
      </c>
      <c r="AE41" s="64"/>
      <c r="AF41" s="64"/>
      <c r="AG41" s="64"/>
      <c r="AH41" s="64"/>
      <c r="AI41" s="64"/>
      <c r="AJ41" s="65"/>
    </row>
    <row r="42" spans="6:38" ht="17.25" customHeight="1" x14ac:dyDescent="0.2">
      <c r="V42" s="12"/>
      <c r="W42" s="13"/>
      <c r="X42" s="13"/>
      <c r="Y42" s="13"/>
      <c r="Z42" s="13"/>
      <c r="AA42" s="13"/>
      <c r="AB42" s="14"/>
      <c r="AD42" s="12"/>
      <c r="AE42" s="13"/>
      <c r="AF42" s="13"/>
      <c r="AG42" s="13"/>
      <c r="AH42" s="13"/>
      <c r="AI42" s="13"/>
      <c r="AJ42" s="14"/>
    </row>
    <row r="43" spans="6:38" ht="17.25" customHeight="1" x14ac:dyDescent="0.2"/>
    <row r="44" spans="6:38" ht="17.25" customHeight="1" x14ac:dyDescent="0.2"/>
    <row r="45" spans="6:38" ht="17.25" customHeight="1" x14ac:dyDescent="0.2"/>
    <row r="46" spans="6:38" ht="17.25" customHeight="1" x14ac:dyDescent="0.25">
      <c r="H46" s="57" t="s">
        <v>66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9"/>
    </row>
    <row r="47" spans="6:38" ht="17.25" customHeight="1" x14ac:dyDescent="0.2"/>
    <row r="48" spans="6:38" ht="17.25" customHeight="1" x14ac:dyDescent="0.2"/>
    <row r="49" ht="17.25" customHeight="1" x14ac:dyDescent="0.2"/>
    <row r="50" ht="17.25" customHeight="1" x14ac:dyDescent="0.2"/>
    <row r="51" ht="17.25" customHeight="1" x14ac:dyDescent="0.2"/>
  </sheetData>
  <sheetProtection algorithmName="SHA-512" hashValue="wEepqHc7zqs/2ry3uknSFviFuPYyEbmEaPRh25K2XnfpQz9Sad4VM0CfLUxMV4Sngy6226RWgFzR1Hg2Gi6Y9g==" saltValue="q0V8jV5D2sTXl9UCTtIWbg==" spinCount="100000" sheet="1" objects="1" scenarios="1"/>
  <mergeCells count="51">
    <mergeCell ref="Z30:Z31"/>
    <mergeCell ref="AA30:AA31"/>
    <mergeCell ref="AB30:AB31"/>
    <mergeCell ref="AC30:AC31"/>
    <mergeCell ref="AD30:AD31"/>
    <mergeCell ref="AJ30:AJ31"/>
    <mergeCell ref="AE30:AE31"/>
    <mergeCell ref="AF30:AF31"/>
    <mergeCell ref="AG30:AG31"/>
    <mergeCell ref="AH30:AH31"/>
    <mergeCell ref="AI30:AI31"/>
    <mergeCell ref="Y30:Y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H46:AG46"/>
    <mergeCell ref="AD38:AJ38"/>
    <mergeCell ref="V38:AB38"/>
    <mergeCell ref="AD41:AJ41"/>
    <mergeCell ref="V41:AB41"/>
    <mergeCell ref="D10:O10"/>
    <mergeCell ref="T7:AE7"/>
    <mergeCell ref="T8:AE8"/>
    <mergeCell ref="T9:AE9"/>
    <mergeCell ref="T10:AE10"/>
    <mergeCell ref="P7:R7"/>
    <mergeCell ref="P8:R8"/>
    <mergeCell ref="P9:R9"/>
    <mergeCell ref="P10:R10"/>
    <mergeCell ref="E1:X1"/>
    <mergeCell ref="D7:O7"/>
    <mergeCell ref="D8:O8"/>
    <mergeCell ref="D9:O9"/>
    <mergeCell ref="AI2:AK2"/>
    <mergeCell ref="B2:H5"/>
  </mergeCells>
  <conditionalFormatting sqref="F16">
    <cfRule type="expression" dxfId="49" priority="189">
      <formula>F$14="sun"</formula>
    </cfRule>
    <cfRule type="expression" dxfId="48" priority="190">
      <formula>F$14="sat"</formula>
    </cfRule>
  </conditionalFormatting>
  <conditionalFormatting sqref="F17">
    <cfRule type="expression" dxfId="46" priority="204">
      <formula>F$14="sun"</formula>
    </cfRule>
    <cfRule type="expression" dxfId="44" priority="205">
      <formula>F$14="sat"</formula>
    </cfRule>
  </conditionalFormatting>
  <conditionalFormatting sqref="F18:F22">
    <cfRule type="expression" dxfId="42" priority="17">
      <formula>F$14="sun"</formula>
    </cfRule>
    <cfRule type="expression" dxfId="41" priority="18">
      <formula>F$14="sat"</formula>
    </cfRule>
  </conditionalFormatting>
  <conditionalFormatting sqref="F20:AJ20">
    <cfRule type="expression" dxfId="40" priority="2">
      <formula>F$32&lt;&gt;1</formula>
    </cfRule>
  </conditionalFormatting>
  <conditionalFormatting sqref="F30:AJ31">
    <cfRule type="expression" dxfId="39" priority="1">
      <formula>F$30&lt;&gt;""</formula>
    </cfRule>
  </conditionalFormatting>
  <conditionalFormatting sqref="G18:AF22">
    <cfRule type="expression" dxfId="37" priority="22">
      <formula>G$14="sun"</formula>
    </cfRule>
    <cfRule type="expression" dxfId="36" priority="23">
      <formula>G$14="sat"</formula>
    </cfRule>
  </conditionalFormatting>
  <conditionalFormatting sqref="G16:AH16">
    <cfRule type="expression" dxfId="34" priority="70">
      <formula>G$14="sun"</formula>
    </cfRule>
    <cfRule type="expression" dxfId="33" priority="71">
      <formula>G$14="sat"</formula>
    </cfRule>
  </conditionalFormatting>
  <conditionalFormatting sqref="G17:AH17">
    <cfRule type="expression" dxfId="31" priority="90">
      <formula>G$14="sun"</formula>
    </cfRule>
    <cfRule type="expression" dxfId="30" priority="91">
      <formula>G$14="sat"</formula>
    </cfRule>
  </conditionalFormatting>
  <conditionalFormatting sqref="G20:AJ20">
    <cfRule type="expression" dxfId="28" priority="4">
      <formula>G$14="sun"</formula>
    </cfRule>
    <cfRule type="expression" dxfId="27" priority="5">
      <formula>G$14="sat"</formula>
    </cfRule>
  </conditionalFormatting>
  <conditionalFormatting sqref="H33:I37">
    <cfRule type="expression" dxfId="26" priority="55">
      <formula>H$30&lt;&gt;""</formula>
    </cfRule>
  </conditionalFormatting>
  <conditionalFormatting sqref="AG18:AH22">
    <cfRule type="expression" dxfId="25" priority="60">
      <formula>AG$14="sun"</formula>
    </cfRule>
    <cfRule type="expression" dxfId="24" priority="61">
      <formula>AG$14="sat"</formula>
    </cfRule>
  </conditionalFormatting>
  <conditionalFormatting sqref="AI13:AJ22">
    <cfRule type="expression" dxfId="21" priority="32">
      <formula>$D$13=2</formula>
    </cfRule>
  </conditionalFormatting>
  <conditionalFormatting sqref="AI16:AJ16">
    <cfRule type="expression" dxfId="19" priority="41">
      <formula>AI$14="sat"</formula>
    </cfRule>
    <cfRule type="expression" dxfId="18" priority="40">
      <formula>AI$14="sun"</formula>
    </cfRule>
  </conditionalFormatting>
  <conditionalFormatting sqref="AI17:AJ17">
    <cfRule type="expression" dxfId="16" priority="46">
      <formula>AI$14="sat"</formula>
    </cfRule>
    <cfRule type="expression" dxfId="14" priority="45">
      <formula>AI$14="sun"</formula>
    </cfRule>
  </conditionalFormatting>
  <conditionalFormatting sqref="AI18:AJ22">
    <cfRule type="expression" dxfId="12" priority="35">
      <formula>AI$14="sun"</formula>
    </cfRule>
    <cfRule type="expression" dxfId="11" priority="36">
      <formula>AI$14="sat"</formula>
    </cfRule>
  </conditionalFormatting>
  <conditionalFormatting sqref="AI23:AJ23">
    <cfRule type="expression" dxfId="10" priority="201">
      <formula>$D$13=2</formula>
    </cfRule>
  </conditionalFormatting>
  <conditionalFormatting sqref="AJ13:AJ22">
    <cfRule type="expression" dxfId="9" priority="31">
      <formula>OR($D$13=4,D$13=6,D$13=9,D$13=9,D$13=11)</formula>
    </cfRule>
  </conditionalFormatting>
  <conditionalFormatting sqref="AK32:AL37">
    <cfRule type="expression" dxfId="8" priority="53">
      <formula>AK$30&lt;&gt;""</formula>
    </cfRule>
  </conditionalFormatting>
  <dataValidations xWindow="302" yWindow="711" count="2">
    <dataValidation type="list" showDropDown="1" showInputMessage="1" showErrorMessage="1" errorTitle="Wrong Entry" error="Use decimals as miutes as given D14" promptTitle="Attention" prompt="Use decimals as minutes " sqref="F16:AJ16 F18:AJ22" xr:uid="{FE9F56B1-2CD4-49DE-9D54-512A9DDE0023}">
      <formula1>INDIRECT($D$14)</formula1>
    </dataValidation>
    <dataValidation type="whole" operator="lessThan" allowBlank="1" showInputMessage="1" showErrorMessage="1" errorTitle="Error" error="Model must be modified for use after 2025" promptTitle="Take care" prompt="Model works up to and including 2025" sqref="D12" xr:uid="{8D1F365E-66CD-4162-B8B6-F02B4698761D}">
      <formula1>2026</formula1>
    </dataValidation>
  </dataValidations>
  <pageMargins left="0.11811023622047245" right="7.874015748031496E-2" top="0.19685039370078741" bottom="0.19685039370078741" header="0" footer="0"/>
  <pageSetup paperSize="9" scale="6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8" id="{F34EFD45-31B7-4902-8D8F-28E86F1CDFED}">
            <xm:f>OR(F$12=tabellen!$AN$4,F$12=tabellen!$AN$5,F$12=tabellen!$AN$6,F$12=tabellen!$AN$7,F$12=tabellen!$AN$8,F$12=tabellen!$AN$9,F$12=tabellen!$AN$10,F$12=tabellen!$AN$11,F$12=tabellen!$AN$12,F$12=tabellen!$AN$13,F$12=tabellen!$AN$14)</xm:f>
            <x14:dxf>
              <font>
                <color rgb="FFFFFF00"/>
              </font>
              <fill>
                <patternFill>
                  <bgColor rgb="FFF37021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196" id="{E19645FF-5947-4061-860C-070F60920458}">
            <xm:f>OR(F$12=tabellen!$AN$4,F$12=tabellen!$AN$5,F$12=tabellen!$AN$6,F$12=tabellen!$AN$7,F$12=tabellen!$AN$8,F13=tabellen!$AN$9,F13=tabellen!$AN$10,F13=tabellen!$AN$11,F$12=tabellen!$AN$12,F$12=tabellen!$AN$13,F$12=tabellen!$AN$14)</xm:f>
            <x14:dxf>
              <font>
                <color rgb="FFFFFF00"/>
              </font>
              <fill>
                <patternFill>
                  <bgColor rgb="FFF37021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16" id="{562FD717-A99B-4317-82F1-AE393E24DF25}">
            <xm:f>OR(F$12=tabellen!$AN$4,F$12=tabellen!$AN$5,F$12=tabellen!$AN$6,F$12=tabellen!$AN$7,F$12=tabellen!$AN$8,F$12=tabellen!$AN$9,F$12=tabellen!$AN$10,F$12=tabellen!$AN$11,F$12=tabellen!$AN$12,F$12=tabellen!$AN$13,F$12=tabellen!$AN$14)</xm:f>
            <x14:dxf>
              <font>
                <color rgb="FFFFFF00"/>
              </font>
              <fill>
                <patternFill>
                  <bgColor rgb="FFF37021"/>
                </patternFill>
              </fill>
            </x14:dxf>
          </x14:cfRule>
          <xm:sqref>F18:F22</xm:sqref>
        </x14:conditionalFormatting>
        <x14:conditionalFormatting xmlns:xm="http://schemas.microsoft.com/office/excel/2006/main">
          <x14:cfRule type="expression" priority="21" id="{DB638B2C-1ED3-405C-A348-7376ED81E4EA}">
            <xm:f>OR(G$12=tabellen!$AN$4,G$12=tabellen!$AN$5,G$12=tabellen!$AN$6,G$12=tabellen!$AN$7,G$12=tabellen!$AN$8,G$12=tabellen!$AN$9,G$12=tabellen!$AN$10,G$12=tabellen!$AN$11,G$12=tabellen!$AN$12,G$12=tabellen!$AN$13,G$12=tabellen!$AN$14)</xm:f>
            <x14:dxf>
              <font>
                <color theme="1"/>
              </font>
              <fill>
                <patternFill>
                  <bgColor rgb="FFF37021"/>
                </patternFill>
              </fill>
            </x14:dxf>
          </x14:cfRule>
          <xm:sqref>G18:AF22</xm:sqref>
        </x14:conditionalFormatting>
        <x14:conditionalFormatting xmlns:xm="http://schemas.microsoft.com/office/excel/2006/main">
          <x14:cfRule type="expression" priority="69" id="{2B63D8DA-9971-45AC-BA83-DCA5D749B13C}">
            <xm:f>OR(G$12=tabellen!$AN$4,G$12=tabellen!$AN$5,G$12=tabellen!$AN$6,G$12=tabellen!$AN$7,G$12=tabellen!$AN$8,G$12=tabellen!$AN$9,G$12=tabellen!$AN$10,G$12=tabellen!$AN$11,G$12=tabellen!$AN$12,G$12=tabellen!$AN$13,G$12=tabellen!$AN$14)</xm:f>
            <x14:dxf>
              <font>
                <color theme="1"/>
              </font>
              <fill>
                <patternFill>
                  <bgColor rgb="FFF37021"/>
                </patternFill>
              </fill>
            </x14:dxf>
          </x14:cfRule>
          <xm:sqref>G16:AH16</xm:sqref>
        </x14:conditionalFormatting>
        <x14:conditionalFormatting xmlns:xm="http://schemas.microsoft.com/office/excel/2006/main">
          <x14:cfRule type="expression" priority="89" id="{ACFB4A0B-1938-4936-ADE2-A7173DC23560}">
            <xm:f>OR(G$12=tabellen!$AN$4,G$12=tabellen!$AN$5,G$12=tabellen!$AN$6,G$12=tabellen!$AN$7,G$12=tabellen!$AN$8,G13=tabellen!$AN$9,G13=tabellen!$AN$10,G13=tabellen!$AN$11,G$12=tabellen!$AN$12,G$12=tabellen!$AN$13,G$12=tabellen!$AN$14)</xm:f>
            <x14:dxf>
              <fill>
                <patternFill>
                  <bgColor rgb="FFF37021"/>
                </patternFill>
              </fill>
            </x14:dxf>
          </x14:cfRule>
          <xm:sqref>G17:AH17</xm:sqref>
        </x14:conditionalFormatting>
        <x14:conditionalFormatting xmlns:xm="http://schemas.microsoft.com/office/excel/2006/main">
          <x14:cfRule type="expression" priority="3" id="{153DBC11-FB76-443A-8DCC-FB83CA1CC24F}">
            <xm:f>OR(G$12=tabellen!$AP$4,G$12=tabellen!$AP$5,G$12=tabellen!$AP$6,G$12=tabellen!$AP$7,G$12=tabellen!$AP$8,G$12=tabellen!$AP$9,G$12=tabellen!$AP$10,G$12=tabellen!$AP$11,G$12=tabellen!$AP$12,G$12=tabellen!$AP$13,G$12=tabellen!$AP$14)</xm:f>
            <x14:dxf>
              <font>
                <color rgb="FFFFFF00"/>
              </font>
              <fill>
                <patternFill>
                  <bgColor rgb="FFF37021"/>
                </patternFill>
              </fill>
            </x14:dxf>
          </x14:cfRule>
          <xm:sqref>G20:AJ20</xm:sqref>
        </x14:conditionalFormatting>
        <x14:conditionalFormatting xmlns:xm="http://schemas.microsoft.com/office/excel/2006/main">
          <x14:cfRule type="expression" priority="59" id="{08FEDDD3-4BC2-4443-BCD2-C81AE9B65FF9}">
            <xm:f>OR(AG$12=tabellen!$AN$4,AG$12=tabellen!$AN$5,AG$12=tabellen!$AN$6,AG$12=tabellen!$AN$7,AG$12=tabellen!$AN$8,AG$12=tabellen!$AN$9,AG$12=tabellen!$AN$10,AG$12=tabellen!$AN$11,AG$12=tabellen!$AN$12,AG$12=tabellen!$AN$13,AG$12=tabellen!$AN$14)</xm:f>
            <x14:dxf>
              <font>
                <color theme="1"/>
              </font>
              <fill>
                <patternFill>
                  <bgColor rgb="FFF37021"/>
                </patternFill>
              </fill>
            </x14:dxf>
          </x14:cfRule>
          <xm:sqref>AG18:AH22</xm:sqref>
        </x14:conditionalFormatting>
        <x14:conditionalFormatting xmlns:xm="http://schemas.microsoft.com/office/excel/2006/main">
          <x14:cfRule type="expression" priority="49" id="{C1A2EE32-E9B5-4242-AFBD-F359A00B9B5C}">
            <xm:f>AND($D$12&lt;&gt;tabellen!$AK$3,$D$13=2)</xm:f>
            <x14:dxf>
              <font>
                <color theme="0"/>
              </font>
              <fill>
                <patternFill patternType="darkUp">
                  <fgColor theme="0" tint="-0.24994659260841701"/>
                  <bgColor theme="0" tint="-4.9989318521683403E-2"/>
                </patternFill>
              </fill>
            </x14:dxf>
          </x14:cfRule>
          <xm:sqref>AH13:AH22</xm:sqref>
        </x14:conditionalFormatting>
        <x14:conditionalFormatting xmlns:xm="http://schemas.microsoft.com/office/excel/2006/main">
          <x14:cfRule type="expression" priority="33" id="{D53BF222-112B-452D-A5ED-BA8788F5AE9C}">
            <xm:f>AND($D$12&lt;&gt;tabellen!$AK$3,$D$13=2)</xm:f>
            <x14:dxf>
              <font>
                <color theme="0"/>
              </font>
              <fill>
                <patternFill patternType="gray125">
                  <bgColor theme="0" tint="-4.9989318521683403E-2"/>
                </patternFill>
              </fill>
            </x14:dxf>
          </x14:cfRule>
          <xm:sqref>AI13:AJ22</xm:sqref>
        </x14:conditionalFormatting>
        <x14:conditionalFormatting xmlns:xm="http://schemas.microsoft.com/office/excel/2006/main">
          <x14:cfRule type="expression" priority="39" id="{0EF46A12-B38E-467E-A664-0947FBF4E1FE}">
            <xm:f>OR(AI$12=tabellen!$AN$4,AI$12=tabellen!$AN$5,AI$12=tabellen!$AN$6,AI$12=tabellen!$AN$7,AI$12=tabellen!$AN$8,AI$12=tabellen!$AN$9,AI$12=tabellen!$AN$10,AI$12=tabellen!$AN$11,AI$12=tabellen!$AN$12,AI$12=tabellen!$AN$13,AI$12=tabellen!$AN$14)</xm:f>
            <x14:dxf>
              <font>
                <color theme="1"/>
              </font>
              <fill>
                <patternFill>
                  <bgColor rgb="FFF37021"/>
                </patternFill>
              </fill>
            </x14:dxf>
          </x14:cfRule>
          <xm:sqref>AI16:AJ16</xm:sqref>
        </x14:conditionalFormatting>
        <x14:conditionalFormatting xmlns:xm="http://schemas.microsoft.com/office/excel/2006/main">
          <x14:cfRule type="expression" priority="44" id="{C42FD5E7-029C-442D-8F73-C10BE6F755EE}">
            <xm:f>OR(AI$12=tabellen!$AN$4,AI$12=tabellen!$AN$5,AI$12=tabellen!$AN$6,AI$12=tabellen!$AN$7,AI$12=tabellen!$AN$8,AI13=tabellen!$AN$9,AI13=tabellen!$AN$10,AI13=tabellen!$AN$11,AI$12=tabellen!$AN$12,AI$12=tabellen!$AN$13,AI$12=tabellen!$AN$14)</xm:f>
            <x14:dxf>
              <fill>
                <patternFill>
                  <bgColor rgb="FFF37021"/>
                </patternFill>
              </fill>
            </x14:dxf>
          </x14:cfRule>
          <xm:sqref>AI17:AJ17</xm:sqref>
        </x14:conditionalFormatting>
        <x14:conditionalFormatting xmlns:xm="http://schemas.microsoft.com/office/excel/2006/main">
          <x14:cfRule type="expression" priority="34" id="{F646F017-506A-45AF-8DFC-8F99121C710A}">
            <xm:f>OR(AI$12=tabellen!$AN$4,AI$12=tabellen!$AN$5,AI$12=tabellen!$AN$6,AI$12=tabellen!$AN$7,AI$12=tabellen!$AN$8,AI$12=tabellen!$AN$9,AI$12=tabellen!$AN$10,AI$12=tabellen!$AN$11,AI$12=tabellen!$AN$12,AI$12=tabellen!$AN$13,AI$12=tabellen!$AN$14)</xm:f>
            <x14:dxf>
              <font>
                <color theme="1"/>
              </font>
              <fill>
                <patternFill>
                  <bgColor rgb="FFF37021"/>
                </patternFill>
              </fill>
            </x14:dxf>
          </x14:cfRule>
          <xm:sqref>AI18:AJ22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02" yWindow="711" count="2">
        <x14:dataValidation type="list" allowBlank="1" showInputMessage="1" showErrorMessage="1" promptTitle="Decimals as:" prompt="Make a choice decimals as minutes:" xr:uid="{E77AD179-6FA8-47F7-9F79-9DFF64226B07}">
          <x14:formula1>
            <xm:f>tabellen!$J$42:$J$44</xm:f>
          </x14:formula1>
          <xm:sqref>D14</xm:sqref>
        </x14:dataValidation>
        <x14:dataValidation type="list" allowBlank="1" showInputMessage="1" showErrorMessage="1" xr:uid="{FAB8D9AB-A4D1-4C2F-961A-DFCD827FC50B}">
          <x14:formula1>
            <xm:f>tabellen!$AH$4:$AH$15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1238-518A-4F41-BD4C-C1E40B5462B7}">
  <dimension ref="A1:CA589"/>
  <sheetViews>
    <sheetView workbookViewId="0">
      <selection activeCell="C21" sqref="C21"/>
    </sheetView>
  </sheetViews>
  <sheetFormatPr defaultRowHeight="12.75" x14ac:dyDescent="0.2"/>
  <cols>
    <col min="3" max="3" width="9" style="3" bestFit="1" customWidth="1"/>
    <col min="4" max="11" width="9" bestFit="1" customWidth="1"/>
    <col min="12" max="33" width="8.7109375" bestFit="1" customWidth="1"/>
    <col min="34" max="34" width="5.140625" customWidth="1"/>
    <col min="35" max="35" width="9.7109375" customWidth="1"/>
    <col min="40" max="40" width="10.42578125" bestFit="1" customWidth="1"/>
    <col min="41" max="41" width="10.42578125" customWidth="1"/>
    <col min="42" max="42" width="10.42578125" bestFit="1" customWidth="1"/>
    <col min="43" max="43" width="18.85546875" customWidth="1"/>
  </cols>
  <sheetData>
    <row r="1" spans="1:79" x14ac:dyDescent="0.2">
      <c r="A1" s="28"/>
      <c r="B1" s="35">
        <v>2025</v>
      </c>
      <c r="C1" s="3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 t="b">
        <f>C4=AP4</f>
        <v>0</v>
      </c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</row>
    <row r="2" spans="1:79" x14ac:dyDescent="0.2">
      <c r="A2" s="28"/>
      <c r="B2" s="28"/>
      <c r="C2" s="36"/>
      <c r="D2" s="28"/>
      <c r="E2" s="28"/>
      <c r="F2" s="28"/>
      <c r="G2" s="28"/>
      <c r="H2" s="29"/>
      <c r="I2" s="29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</row>
    <row r="3" spans="1:79" ht="15" x14ac:dyDescent="0.25">
      <c r="A3" s="28"/>
      <c r="B3" s="28"/>
      <c r="C3" s="36">
        <v>1</v>
      </c>
      <c r="D3" s="28">
        <f t="shared" ref="D3:AG3" si="0">+C3+1</f>
        <v>2</v>
      </c>
      <c r="E3" s="28">
        <f t="shared" si="0"/>
        <v>3</v>
      </c>
      <c r="F3" s="28">
        <f t="shared" si="0"/>
        <v>4</v>
      </c>
      <c r="G3" s="28">
        <f t="shared" si="0"/>
        <v>5</v>
      </c>
      <c r="H3" s="28">
        <f t="shared" si="0"/>
        <v>6</v>
      </c>
      <c r="I3" s="28">
        <f t="shared" si="0"/>
        <v>7</v>
      </c>
      <c r="J3" s="28">
        <f t="shared" si="0"/>
        <v>8</v>
      </c>
      <c r="K3" s="28">
        <f t="shared" si="0"/>
        <v>9</v>
      </c>
      <c r="L3" s="28">
        <f t="shared" si="0"/>
        <v>10</v>
      </c>
      <c r="M3" s="28">
        <f t="shared" si="0"/>
        <v>11</v>
      </c>
      <c r="N3" s="28">
        <f t="shared" si="0"/>
        <v>12</v>
      </c>
      <c r="O3" s="28">
        <f t="shared" si="0"/>
        <v>13</v>
      </c>
      <c r="P3" s="28">
        <f t="shared" si="0"/>
        <v>14</v>
      </c>
      <c r="Q3" s="28">
        <f t="shared" si="0"/>
        <v>15</v>
      </c>
      <c r="R3" s="28">
        <f t="shared" si="0"/>
        <v>16</v>
      </c>
      <c r="S3" s="28">
        <f t="shared" si="0"/>
        <v>17</v>
      </c>
      <c r="T3" s="28">
        <f t="shared" si="0"/>
        <v>18</v>
      </c>
      <c r="U3" s="28">
        <f t="shared" si="0"/>
        <v>19</v>
      </c>
      <c r="V3" s="28">
        <f t="shared" si="0"/>
        <v>20</v>
      </c>
      <c r="W3" s="28">
        <f t="shared" si="0"/>
        <v>21</v>
      </c>
      <c r="X3" s="28">
        <f t="shared" si="0"/>
        <v>22</v>
      </c>
      <c r="Y3" s="28">
        <f t="shared" si="0"/>
        <v>23</v>
      </c>
      <c r="Z3" s="28">
        <f t="shared" si="0"/>
        <v>24</v>
      </c>
      <c r="AA3" s="28">
        <f t="shared" si="0"/>
        <v>25</v>
      </c>
      <c r="AB3" s="28">
        <f t="shared" si="0"/>
        <v>26</v>
      </c>
      <c r="AC3" s="28">
        <f t="shared" si="0"/>
        <v>27</v>
      </c>
      <c r="AD3" s="28">
        <f t="shared" si="0"/>
        <v>28</v>
      </c>
      <c r="AE3" s="28">
        <f t="shared" si="0"/>
        <v>29</v>
      </c>
      <c r="AF3" s="28">
        <f t="shared" si="0"/>
        <v>30</v>
      </c>
      <c r="AG3" s="28">
        <f t="shared" si="0"/>
        <v>31</v>
      </c>
      <c r="AH3" s="28"/>
      <c r="AI3" s="37" t="s">
        <v>48</v>
      </c>
      <c r="AJ3" s="28">
        <v>2020</v>
      </c>
      <c r="AK3" s="28">
        <v>2024</v>
      </c>
      <c r="AL3" s="28">
        <v>2028</v>
      </c>
      <c r="AM3" s="28"/>
      <c r="AN3" s="28">
        <v>2025</v>
      </c>
      <c r="AO3" s="28">
        <v>2024</v>
      </c>
      <c r="AP3" s="28">
        <v>2023</v>
      </c>
      <c r="AQ3" s="28">
        <v>2020</v>
      </c>
      <c r="AR3" s="34" t="s">
        <v>56</v>
      </c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</row>
    <row r="4" spans="1:79" x14ac:dyDescent="0.2">
      <c r="A4" s="28"/>
      <c r="B4" s="28">
        <v>1</v>
      </c>
      <c r="C4" s="38">
        <f>DATE($B$1,$B4,C$3)</f>
        <v>45658</v>
      </c>
      <c r="D4" s="38">
        <f t="shared" ref="D4:AG12" si="1">DATE($B$1,$B4,D$3)</f>
        <v>45659</v>
      </c>
      <c r="E4" s="38">
        <f t="shared" si="1"/>
        <v>45660</v>
      </c>
      <c r="F4" s="38">
        <f t="shared" si="1"/>
        <v>45661</v>
      </c>
      <c r="G4" s="38">
        <f t="shared" si="1"/>
        <v>45662</v>
      </c>
      <c r="H4" s="38">
        <f t="shared" si="1"/>
        <v>45663</v>
      </c>
      <c r="I4" s="38">
        <f t="shared" si="1"/>
        <v>45664</v>
      </c>
      <c r="J4" s="38">
        <f t="shared" si="1"/>
        <v>45665</v>
      </c>
      <c r="K4" s="38">
        <f t="shared" si="1"/>
        <v>45666</v>
      </c>
      <c r="L4" s="38">
        <f t="shared" si="1"/>
        <v>45667</v>
      </c>
      <c r="M4" s="38">
        <f t="shared" si="1"/>
        <v>45668</v>
      </c>
      <c r="N4" s="38">
        <f t="shared" si="1"/>
        <v>45669</v>
      </c>
      <c r="O4" s="38">
        <f t="shared" si="1"/>
        <v>45670</v>
      </c>
      <c r="P4" s="38">
        <f t="shared" si="1"/>
        <v>45671</v>
      </c>
      <c r="Q4" s="38">
        <f t="shared" si="1"/>
        <v>45672</v>
      </c>
      <c r="R4" s="38">
        <f t="shared" si="1"/>
        <v>45673</v>
      </c>
      <c r="S4" s="38">
        <f t="shared" si="1"/>
        <v>45674</v>
      </c>
      <c r="T4" s="38">
        <f t="shared" si="1"/>
        <v>45675</v>
      </c>
      <c r="U4" s="38">
        <f t="shared" si="1"/>
        <v>45676</v>
      </c>
      <c r="V4" s="38">
        <f t="shared" si="1"/>
        <v>45677</v>
      </c>
      <c r="W4" s="38">
        <f t="shared" si="1"/>
        <v>45678</v>
      </c>
      <c r="X4" s="38">
        <f t="shared" si="1"/>
        <v>45679</v>
      </c>
      <c r="Y4" s="38">
        <f t="shared" si="1"/>
        <v>45680</v>
      </c>
      <c r="Z4" s="38">
        <f t="shared" si="1"/>
        <v>45681</v>
      </c>
      <c r="AA4" s="38">
        <f t="shared" si="1"/>
        <v>45682</v>
      </c>
      <c r="AB4" s="38">
        <f t="shared" si="1"/>
        <v>45683</v>
      </c>
      <c r="AC4" s="38">
        <f t="shared" si="1"/>
        <v>45684</v>
      </c>
      <c r="AD4" s="38">
        <f t="shared" si="1"/>
        <v>45685</v>
      </c>
      <c r="AE4" s="38">
        <f t="shared" si="1"/>
        <v>45686</v>
      </c>
      <c r="AF4" s="38">
        <f t="shared" si="1"/>
        <v>45687</v>
      </c>
      <c r="AG4" s="38">
        <f t="shared" si="1"/>
        <v>45688</v>
      </c>
      <c r="AH4" s="39">
        <f>+B4</f>
        <v>1</v>
      </c>
      <c r="AI4" s="28" t="s">
        <v>57</v>
      </c>
      <c r="AJ4" s="28">
        <v>31</v>
      </c>
      <c r="AK4" s="28">
        <v>31</v>
      </c>
      <c r="AL4" s="28">
        <v>31</v>
      </c>
      <c r="AM4" s="28"/>
      <c r="AN4" s="29">
        <v>45658</v>
      </c>
      <c r="AO4" s="29">
        <v>45292</v>
      </c>
      <c r="AP4" s="29">
        <v>44927</v>
      </c>
      <c r="AQ4" s="29">
        <v>43831</v>
      </c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</row>
    <row r="5" spans="1:79" x14ac:dyDescent="0.2">
      <c r="A5" s="28"/>
      <c r="B5" s="28">
        <v>2</v>
      </c>
      <c r="C5" s="38">
        <f t="shared" ref="C5:R15" si="2">DATE($B$1,$B5,C$3)</f>
        <v>45689</v>
      </c>
      <c r="D5" s="38">
        <f t="shared" si="2"/>
        <v>45690</v>
      </c>
      <c r="E5" s="38">
        <f t="shared" si="2"/>
        <v>45691</v>
      </c>
      <c r="F5" s="38">
        <f t="shared" si="2"/>
        <v>45692</v>
      </c>
      <c r="G5" s="38">
        <f t="shared" si="2"/>
        <v>45693</v>
      </c>
      <c r="H5" s="38">
        <f t="shared" si="2"/>
        <v>45694</v>
      </c>
      <c r="I5" s="38">
        <f t="shared" si="2"/>
        <v>45695</v>
      </c>
      <c r="J5" s="38">
        <f t="shared" si="2"/>
        <v>45696</v>
      </c>
      <c r="K5" s="38">
        <f t="shared" si="2"/>
        <v>45697</v>
      </c>
      <c r="L5" s="38">
        <f t="shared" si="2"/>
        <v>45698</v>
      </c>
      <c r="M5" s="38">
        <f t="shared" si="2"/>
        <v>45699</v>
      </c>
      <c r="N5" s="38">
        <f t="shared" si="2"/>
        <v>45700</v>
      </c>
      <c r="O5" s="38">
        <f t="shared" si="2"/>
        <v>45701</v>
      </c>
      <c r="P5" s="38">
        <f t="shared" si="2"/>
        <v>45702</v>
      </c>
      <c r="Q5" s="38">
        <f t="shared" si="2"/>
        <v>45703</v>
      </c>
      <c r="R5" s="38">
        <f t="shared" si="2"/>
        <v>45704</v>
      </c>
      <c r="S5" s="38">
        <f t="shared" si="1"/>
        <v>45705</v>
      </c>
      <c r="T5" s="38">
        <f t="shared" si="1"/>
        <v>45706</v>
      </c>
      <c r="U5" s="38">
        <f t="shared" si="1"/>
        <v>45707</v>
      </c>
      <c r="V5" s="38">
        <f t="shared" si="1"/>
        <v>45708</v>
      </c>
      <c r="W5" s="38">
        <f t="shared" si="1"/>
        <v>45709</v>
      </c>
      <c r="X5" s="38">
        <f t="shared" si="1"/>
        <v>45710</v>
      </c>
      <c r="Y5" s="38">
        <f t="shared" si="1"/>
        <v>45711</v>
      </c>
      <c r="Z5" s="38">
        <f t="shared" si="1"/>
        <v>45712</v>
      </c>
      <c r="AA5" s="38">
        <f t="shared" si="1"/>
        <v>45713</v>
      </c>
      <c r="AB5" s="38">
        <f t="shared" si="1"/>
        <v>45714</v>
      </c>
      <c r="AC5" s="38">
        <f t="shared" si="1"/>
        <v>45715</v>
      </c>
      <c r="AD5" s="38">
        <f t="shared" si="1"/>
        <v>45716</v>
      </c>
      <c r="AE5" s="38">
        <f t="shared" si="1"/>
        <v>45717</v>
      </c>
      <c r="AF5" s="38">
        <f t="shared" si="1"/>
        <v>45718</v>
      </c>
      <c r="AG5" s="38">
        <f t="shared" si="1"/>
        <v>45719</v>
      </c>
      <c r="AH5" s="39">
        <f t="shared" ref="AH5:AH15" si="3">+B5</f>
        <v>2</v>
      </c>
      <c r="AI5" s="28" t="s">
        <v>18</v>
      </c>
      <c r="AJ5" s="28">
        <v>29</v>
      </c>
      <c r="AK5" s="28">
        <v>29</v>
      </c>
      <c r="AL5" s="28">
        <v>29</v>
      </c>
      <c r="AM5" s="28"/>
      <c r="AN5" s="29"/>
      <c r="AO5" s="29"/>
      <c r="AP5" s="29"/>
      <c r="AQ5" s="29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</row>
    <row r="6" spans="1:79" x14ac:dyDescent="0.2">
      <c r="A6" s="28"/>
      <c r="B6" s="28">
        <v>3</v>
      </c>
      <c r="C6" s="38">
        <f t="shared" si="2"/>
        <v>45717</v>
      </c>
      <c r="D6" s="38">
        <f t="shared" si="1"/>
        <v>45718</v>
      </c>
      <c r="E6" s="38">
        <f t="shared" si="1"/>
        <v>45719</v>
      </c>
      <c r="F6" s="38">
        <f t="shared" si="1"/>
        <v>45720</v>
      </c>
      <c r="G6" s="38">
        <f t="shared" si="1"/>
        <v>45721</v>
      </c>
      <c r="H6" s="38">
        <f t="shared" si="1"/>
        <v>45722</v>
      </c>
      <c r="I6" s="38">
        <f t="shared" si="1"/>
        <v>45723</v>
      </c>
      <c r="J6" s="38">
        <f t="shared" si="1"/>
        <v>45724</v>
      </c>
      <c r="K6" s="38">
        <f t="shared" si="1"/>
        <v>45725</v>
      </c>
      <c r="L6" s="38">
        <f t="shared" si="1"/>
        <v>45726</v>
      </c>
      <c r="M6" s="38">
        <f t="shared" si="1"/>
        <v>45727</v>
      </c>
      <c r="N6" s="38">
        <f t="shared" si="1"/>
        <v>45728</v>
      </c>
      <c r="O6" s="38">
        <f t="shared" si="1"/>
        <v>45729</v>
      </c>
      <c r="P6" s="38">
        <f t="shared" si="1"/>
        <v>45730</v>
      </c>
      <c r="Q6" s="38">
        <f t="shared" si="1"/>
        <v>45731</v>
      </c>
      <c r="R6" s="38">
        <f t="shared" si="1"/>
        <v>45732</v>
      </c>
      <c r="S6" s="38">
        <f t="shared" si="1"/>
        <v>45733</v>
      </c>
      <c r="T6" s="38">
        <f t="shared" si="1"/>
        <v>45734</v>
      </c>
      <c r="U6" s="38">
        <f t="shared" si="1"/>
        <v>45735</v>
      </c>
      <c r="V6" s="38">
        <f t="shared" si="1"/>
        <v>45736</v>
      </c>
      <c r="W6" s="38">
        <f t="shared" si="1"/>
        <v>45737</v>
      </c>
      <c r="X6" s="38">
        <f t="shared" si="1"/>
        <v>45738</v>
      </c>
      <c r="Y6" s="38">
        <f t="shared" si="1"/>
        <v>45739</v>
      </c>
      <c r="Z6" s="38">
        <f t="shared" si="1"/>
        <v>45740</v>
      </c>
      <c r="AA6" s="38">
        <f t="shared" si="1"/>
        <v>45741</v>
      </c>
      <c r="AB6" s="38">
        <f t="shared" si="1"/>
        <v>45742</v>
      </c>
      <c r="AC6" s="38">
        <f t="shared" si="1"/>
        <v>45743</v>
      </c>
      <c r="AD6" s="38">
        <f t="shared" si="1"/>
        <v>45744</v>
      </c>
      <c r="AE6" s="38">
        <f t="shared" si="1"/>
        <v>45745</v>
      </c>
      <c r="AF6" s="38">
        <f t="shared" si="1"/>
        <v>45746</v>
      </c>
      <c r="AG6" s="38">
        <f t="shared" si="1"/>
        <v>45747</v>
      </c>
      <c r="AH6" s="39">
        <f t="shared" si="3"/>
        <v>3</v>
      </c>
      <c r="AI6" s="28" t="s">
        <v>19</v>
      </c>
      <c r="AJ6" s="28">
        <v>31</v>
      </c>
      <c r="AK6" s="28">
        <v>31</v>
      </c>
      <c r="AL6" s="28">
        <v>31</v>
      </c>
      <c r="AM6" s="28"/>
      <c r="AN6" s="29">
        <v>45767</v>
      </c>
      <c r="AO6" s="29">
        <v>45382</v>
      </c>
      <c r="AP6" s="29">
        <v>45025</v>
      </c>
      <c r="AQ6" s="29">
        <v>43933</v>
      </c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</row>
    <row r="7" spans="1:79" x14ac:dyDescent="0.2">
      <c r="A7" s="28"/>
      <c r="B7" s="28">
        <v>4</v>
      </c>
      <c r="C7" s="38">
        <f t="shared" si="2"/>
        <v>45748</v>
      </c>
      <c r="D7" s="38">
        <f t="shared" si="1"/>
        <v>45749</v>
      </c>
      <c r="E7" s="38">
        <f t="shared" si="1"/>
        <v>45750</v>
      </c>
      <c r="F7" s="38">
        <f t="shared" si="1"/>
        <v>45751</v>
      </c>
      <c r="G7" s="38">
        <f t="shared" si="1"/>
        <v>45752</v>
      </c>
      <c r="H7" s="38">
        <f t="shared" si="1"/>
        <v>45753</v>
      </c>
      <c r="I7" s="38">
        <f t="shared" si="1"/>
        <v>45754</v>
      </c>
      <c r="J7" s="38">
        <f t="shared" si="1"/>
        <v>45755</v>
      </c>
      <c r="K7" s="38">
        <f t="shared" si="1"/>
        <v>45756</v>
      </c>
      <c r="L7" s="38">
        <f t="shared" si="1"/>
        <v>45757</v>
      </c>
      <c r="M7" s="38">
        <f t="shared" si="1"/>
        <v>45758</v>
      </c>
      <c r="N7" s="38">
        <f t="shared" si="1"/>
        <v>45759</v>
      </c>
      <c r="O7" s="38">
        <f t="shared" si="1"/>
        <v>45760</v>
      </c>
      <c r="P7" s="38">
        <f t="shared" si="1"/>
        <v>45761</v>
      </c>
      <c r="Q7" s="38">
        <f t="shared" si="1"/>
        <v>45762</v>
      </c>
      <c r="R7" s="38">
        <f t="shared" si="1"/>
        <v>45763</v>
      </c>
      <c r="S7" s="38">
        <f t="shared" si="1"/>
        <v>45764</v>
      </c>
      <c r="T7" s="38">
        <f t="shared" si="1"/>
        <v>45765</v>
      </c>
      <c r="U7" s="38">
        <f t="shared" si="1"/>
        <v>45766</v>
      </c>
      <c r="V7" s="38">
        <f t="shared" si="1"/>
        <v>45767</v>
      </c>
      <c r="W7" s="38">
        <f t="shared" si="1"/>
        <v>45768</v>
      </c>
      <c r="X7" s="38">
        <f t="shared" si="1"/>
        <v>45769</v>
      </c>
      <c r="Y7" s="38">
        <f t="shared" si="1"/>
        <v>45770</v>
      </c>
      <c r="Z7" s="38">
        <f t="shared" si="1"/>
        <v>45771</v>
      </c>
      <c r="AA7" s="38">
        <f t="shared" si="1"/>
        <v>45772</v>
      </c>
      <c r="AB7" s="38">
        <f t="shared" si="1"/>
        <v>45773</v>
      </c>
      <c r="AC7" s="38">
        <f t="shared" si="1"/>
        <v>45774</v>
      </c>
      <c r="AD7" s="38">
        <f t="shared" si="1"/>
        <v>45775</v>
      </c>
      <c r="AE7" s="38">
        <f t="shared" si="1"/>
        <v>45776</v>
      </c>
      <c r="AF7" s="38">
        <f t="shared" si="1"/>
        <v>45777</v>
      </c>
      <c r="AG7" s="38">
        <f t="shared" si="1"/>
        <v>45778</v>
      </c>
      <c r="AH7" s="39">
        <f t="shared" si="3"/>
        <v>4</v>
      </c>
      <c r="AI7" s="28" t="s">
        <v>20</v>
      </c>
      <c r="AJ7" s="28">
        <v>30</v>
      </c>
      <c r="AK7" s="28">
        <v>30</v>
      </c>
      <c r="AL7" s="28">
        <v>30</v>
      </c>
      <c r="AM7" s="28"/>
      <c r="AN7" s="29">
        <v>45768</v>
      </c>
      <c r="AO7" s="29">
        <v>45383</v>
      </c>
      <c r="AP7" s="29">
        <v>45026</v>
      </c>
      <c r="AQ7" s="29">
        <v>43934</v>
      </c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</row>
    <row r="8" spans="1:79" x14ac:dyDescent="0.2">
      <c r="A8" s="28"/>
      <c r="B8" s="28">
        <v>5</v>
      </c>
      <c r="C8" s="38">
        <f t="shared" si="2"/>
        <v>45778</v>
      </c>
      <c r="D8" s="38">
        <f t="shared" si="1"/>
        <v>45779</v>
      </c>
      <c r="E8" s="38">
        <f t="shared" si="1"/>
        <v>45780</v>
      </c>
      <c r="F8" s="38">
        <f t="shared" si="1"/>
        <v>45781</v>
      </c>
      <c r="G8" s="38">
        <f t="shared" si="1"/>
        <v>45782</v>
      </c>
      <c r="H8" s="38">
        <f t="shared" si="1"/>
        <v>45783</v>
      </c>
      <c r="I8" s="38">
        <f t="shared" si="1"/>
        <v>45784</v>
      </c>
      <c r="J8" s="38">
        <f t="shared" si="1"/>
        <v>45785</v>
      </c>
      <c r="K8" s="38">
        <f t="shared" si="1"/>
        <v>45786</v>
      </c>
      <c r="L8" s="38">
        <f t="shared" si="1"/>
        <v>45787</v>
      </c>
      <c r="M8" s="38">
        <f t="shared" si="1"/>
        <v>45788</v>
      </c>
      <c r="N8" s="38">
        <f t="shared" si="1"/>
        <v>45789</v>
      </c>
      <c r="O8" s="38">
        <f t="shared" si="1"/>
        <v>45790</v>
      </c>
      <c r="P8" s="38">
        <f t="shared" si="1"/>
        <v>45791</v>
      </c>
      <c r="Q8" s="38">
        <f t="shared" si="1"/>
        <v>45792</v>
      </c>
      <c r="R8" s="38">
        <f t="shared" si="1"/>
        <v>45793</v>
      </c>
      <c r="S8" s="38">
        <f t="shared" si="1"/>
        <v>45794</v>
      </c>
      <c r="T8" s="38">
        <f t="shared" si="1"/>
        <v>45795</v>
      </c>
      <c r="U8" s="38">
        <f t="shared" si="1"/>
        <v>45796</v>
      </c>
      <c r="V8" s="38">
        <f t="shared" si="1"/>
        <v>45797</v>
      </c>
      <c r="W8" s="38">
        <f t="shared" si="1"/>
        <v>45798</v>
      </c>
      <c r="X8" s="38">
        <f t="shared" si="1"/>
        <v>45799</v>
      </c>
      <c r="Y8" s="38">
        <f t="shared" si="1"/>
        <v>45800</v>
      </c>
      <c r="Z8" s="38">
        <f t="shared" si="1"/>
        <v>45801</v>
      </c>
      <c r="AA8" s="38">
        <f t="shared" si="1"/>
        <v>45802</v>
      </c>
      <c r="AB8" s="38">
        <f t="shared" si="1"/>
        <v>45803</v>
      </c>
      <c r="AC8" s="38">
        <f t="shared" si="1"/>
        <v>45804</v>
      </c>
      <c r="AD8" s="38">
        <f t="shared" si="1"/>
        <v>45805</v>
      </c>
      <c r="AE8" s="38">
        <f t="shared" si="1"/>
        <v>45806</v>
      </c>
      <c r="AF8" s="38">
        <f t="shared" si="1"/>
        <v>45807</v>
      </c>
      <c r="AG8" s="38">
        <f t="shared" si="1"/>
        <v>45808</v>
      </c>
      <c r="AH8" s="39">
        <f t="shared" si="3"/>
        <v>5</v>
      </c>
      <c r="AI8" s="28" t="s">
        <v>21</v>
      </c>
      <c r="AJ8" s="28">
        <v>31</v>
      </c>
      <c r="AK8" s="28">
        <v>31</v>
      </c>
      <c r="AL8" s="28">
        <v>31</v>
      </c>
      <c r="AM8" s="28"/>
      <c r="AN8" s="29">
        <v>45773</v>
      </c>
      <c r="AO8" s="29">
        <v>45409</v>
      </c>
      <c r="AP8" s="29">
        <v>45043</v>
      </c>
      <c r="AQ8" s="29">
        <v>43948</v>
      </c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</row>
    <row r="9" spans="1:79" x14ac:dyDescent="0.2">
      <c r="A9" s="28"/>
      <c r="B9" s="28">
        <v>6</v>
      </c>
      <c r="C9" s="38">
        <f t="shared" si="2"/>
        <v>45809</v>
      </c>
      <c r="D9" s="38">
        <f t="shared" si="1"/>
        <v>45810</v>
      </c>
      <c r="E9" s="38">
        <f t="shared" si="1"/>
        <v>45811</v>
      </c>
      <c r="F9" s="38">
        <f t="shared" si="1"/>
        <v>45812</v>
      </c>
      <c r="G9" s="38">
        <f t="shared" si="1"/>
        <v>45813</v>
      </c>
      <c r="H9" s="38">
        <f t="shared" si="1"/>
        <v>45814</v>
      </c>
      <c r="I9" s="38">
        <f t="shared" si="1"/>
        <v>45815</v>
      </c>
      <c r="J9" s="38">
        <f t="shared" si="1"/>
        <v>45816</v>
      </c>
      <c r="K9" s="38">
        <f t="shared" si="1"/>
        <v>45817</v>
      </c>
      <c r="L9" s="38">
        <f t="shared" si="1"/>
        <v>45818</v>
      </c>
      <c r="M9" s="38">
        <f t="shared" si="1"/>
        <v>45819</v>
      </c>
      <c r="N9" s="38">
        <f t="shared" si="1"/>
        <v>45820</v>
      </c>
      <c r="O9" s="38">
        <f t="shared" si="1"/>
        <v>45821</v>
      </c>
      <c r="P9" s="38">
        <f t="shared" si="1"/>
        <v>45822</v>
      </c>
      <c r="Q9" s="38">
        <f t="shared" si="1"/>
        <v>45823</v>
      </c>
      <c r="R9" s="38">
        <f t="shared" si="1"/>
        <v>45824</v>
      </c>
      <c r="S9" s="38">
        <f t="shared" si="1"/>
        <v>45825</v>
      </c>
      <c r="T9" s="38">
        <f t="shared" si="1"/>
        <v>45826</v>
      </c>
      <c r="U9" s="38">
        <f t="shared" si="1"/>
        <v>45827</v>
      </c>
      <c r="V9" s="38">
        <f t="shared" si="1"/>
        <v>45828</v>
      </c>
      <c r="W9" s="38">
        <f t="shared" si="1"/>
        <v>45829</v>
      </c>
      <c r="X9" s="38">
        <f t="shared" si="1"/>
        <v>45830</v>
      </c>
      <c r="Y9" s="38">
        <f t="shared" si="1"/>
        <v>45831</v>
      </c>
      <c r="Z9" s="38">
        <f t="shared" si="1"/>
        <v>45832</v>
      </c>
      <c r="AA9" s="38">
        <f t="shared" si="1"/>
        <v>45833</v>
      </c>
      <c r="AB9" s="38">
        <f t="shared" si="1"/>
        <v>45834</v>
      </c>
      <c r="AC9" s="38">
        <f t="shared" si="1"/>
        <v>45835</v>
      </c>
      <c r="AD9" s="38">
        <f t="shared" si="1"/>
        <v>45836</v>
      </c>
      <c r="AE9" s="38">
        <f t="shared" si="1"/>
        <v>45837</v>
      </c>
      <c r="AF9" s="38">
        <f t="shared" si="1"/>
        <v>45838</v>
      </c>
      <c r="AG9" s="38">
        <f t="shared" si="1"/>
        <v>45839</v>
      </c>
      <c r="AH9" s="39">
        <f t="shared" si="3"/>
        <v>6</v>
      </c>
      <c r="AI9" s="28" t="s">
        <v>22</v>
      </c>
      <c r="AJ9" s="28">
        <v>30</v>
      </c>
      <c r="AK9" s="28">
        <v>30</v>
      </c>
      <c r="AL9" s="28">
        <v>30</v>
      </c>
      <c r="AM9" s="28"/>
      <c r="AN9" s="29">
        <v>45782</v>
      </c>
      <c r="AO9" s="29">
        <v>45417</v>
      </c>
      <c r="AP9" s="29">
        <v>45051</v>
      </c>
      <c r="AQ9" s="29">
        <v>43956</v>
      </c>
      <c r="AR9" s="28"/>
      <c r="AS9" s="29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1:79" x14ac:dyDescent="0.2">
      <c r="A10" s="28"/>
      <c r="B10" s="28">
        <v>7</v>
      </c>
      <c r="C10" s="38">
        <f t="shared" si="2"/>
        <v>45839</v>
      </c>
      <c r="D10" s="38">
        <f t="shared" si="1"/>
        <v>45840</v>
      </c>
      <c r="E10" s="38">
        <f t="shared" si="1"/>
        <v>45841</v>
      </c>
      <c r="F10" s="38">
        <f t="shared" si="1"/>
        <v>45842</v>
      </c>
      <c r="G10" s="38">
        <f t="shared" si="1"/>
        <v>45843</v>
      </c>
      <c r="H10" s="38">
        <f t="shared" si="1"/>
        <v>45844</v>
      </c>
      <c r="I10" s="38">
        <f t="shared" si="1"/>
        <v>45845</v>
      </c>
      <c r="J10" s="38">
        <f t="shared" si="1"/>
        <v>45846</v>
      </c>
      <c r="K10" s="38">
        <f t="shared" si="1"/>
        <v>45847</v>
      </c>
      <c r="L10" s="38">
        <f t="shared" si="1"/>
        <v>45848</v>
      </c>
      <c r="M10" s="38">
        <f t="shared" si="1"/>
        <v>45849</v>
      </c>
      <c r="N10" s="38">
        <f t="shared" si="1"/>
        <v>45850</v>
      </c>
      <c r="O10" s="38">
        <f t="shared" si="1"/>
        <v>45851</v>
      </c>
      <c r="P10" s="38">
        <f t="shared" si="1"/>
        <v>45852</v>
      </c>
      <c r="Q10" s="38">
        <f t="shared" si="1"/>
        <v>45853</v>
      </c>
      <c r="R10" s="38">
        <f t="shared" si="1"/>
        <v>45854</v>
      </c>
      <c r="S10" s="38">
        <f t="shared" si="1"/>
        <v>45855</v>
      </c>
      <c r="T10" s="38">
        <f t="shared" si="1"/>
        <v>45856</v>
      </c>
      <c r="U10" s="38">
        <f t="shared" si="1"/>
        <v>45857</v>
      </c>
      <c r="V10" s="38">
        <f t="shared" si="1"/>
        <v>45858</v>
      </c>
      <c r="W10" s="38">
        <f t="shared" si="1"/>
        <v>45859</v>
      </c>
      <c r="X10" s="38">
        <f t="shared" si="1"/>
        <v>45860</v>
      </c>
      <c r="Y10" s="38">
        <f t="shared" si="1"/>
        <v>45861</v>
      </c>
      <c r="Z10" s="38">
        <f t="shared" si="1"/>
        <v>45862</v>
      </c>
      <c r="AA10" s="38">
        <f t="shared" si="1"/>
        <v>45863</v>
      </c>
      <c r="AB10" s="38">
        <f t="shared" si="1"/>
        <v>45864</v>
      </c>
      <c r="AC10" s="38">
        <f t="shared" si="1"/>
        <v>45865</v>
      </c>
      <c r="AD10" s="38">
        <f t="shared" si="1"/>
        <v>45866</v>
      </c>
      <c r="AE10" s="38">
        <f t="shared" si="1"/>
        <v>45867</v>
      </c>
      <c r="AF10" s="38">
        <f t="shared" si="1"/>
        <v>45868</v>
      </c>
      <c r="AG10" s="38">
        <f t="shared" si="1"/>
        <v>45869</v>
      </c>
      <c r="AH10" s="39">
        <f t="shared" si="3"/>
        <v>7</v>
      </c>
      <c r="AI10" s="28" t="s">
        <v>23</v>
      </c>
      <c r="AJ10" s="28">
        <v>31</v>
      </c>
      <c r="AK10" s="28">
        <v>31</v>
      </c>
      <c r="AL10" s="28">
        <v>31</v>
      </c>
      <c r="AM10" s="28"/>
      <c r="AN10" s="29">
        <v>45806</v>
      </c>
      <c r="AO10" s="29">
        <v>45421</v>
      </c>
      <c r="AP10" s="29">
        <v>45064</v>
      </c>
      <c r="AQ10" s="29">
        <v>43972</v>
      </c>
      <c r="AR10" s="28"/>
      <c r="AS10" s="29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1:79" x14ac:dyDescent="0.2">
      <c r="A11" s="28"/>
      <c r="B11" s="28">
        <v>8</v>
      </c>
      <c r="C11" s="38">
        <f t="shared" si="2"/>
        <v>45870</v>
      </c>
      <c r="D11" s="38">
        <f t="shared" si="1"/>
        <v>45871</v>
      </c>
      <c r="E11" s="38">
        <f t="shared" si="1"/>
        <v>45872</v>
      </c>
      <c r="F11" s="38">
        <f t="shared" si="1"/>
        <v>45873</v>
      </c>
      <c r="G11" s="38">
        <f t="shared" si="1"/>
        <v>45874</v>
      </c>
      <c r="H11" s="38">
        <f t="shared" si="1"/>
        <v>45875</v>
      </c>
      <c r="I11" s="38">
        <f t="shared" si="1"/>
        <v>45876</v>
      </c>
      <c r="J11" s="38">
        <f t="shared" si="1"/>
        <v>45877</v>
      </c>
      <c r="K11" s="38">
        <f t="shared" si="1"/>
        <v>45878</v>
      </c>
      <c r="L11" s="38">
        <f t="shared" si="1"/>
        <v>45879</v>
      </c>
      <c r="M11" s="38">
        <f t="shared" si="1"/>
        <v>45880</v>
      </c>
      <c r="N11" s="38">
        <f t="shared" si="1"/>
        <v>45881</v>
      </c>
      <c r="O11" s="38">
        <f t="shared" si="1"/>
        <v>45882</v>
      </c>
      <c r="P11" s="38">
        <f t="shared" si="1"/>
        <v>45883</v>
      </c>
      <c r="Q11" s="38">
        <f t="shared" si="1"/>
        <v>45884</v>
      </c>
      <c r="R11" s="38">
        <f t="shared" si="1"/>
        <v>45885</v>
      </c>
      <c r="S11" s="38">
        <f t="shared" si="1"/>
        <v>45886</v>
      </c>
      <c r="T11" s="38">
        <f t="shared" si="1"/>
        <v>45887</v>
      </c>
      <c r="U11" s="38">
        <f t="shared" si="1"/>
        <v>45888</v>
      </c>
      <c r="V11" s="38">
        <f t="shared" si="1"/>
        <v>45889</v>
      </c>
      <c r="W11" s="38">
        <f t="shared" si="1"/>
        <v>45890</v>
      </c>
      <c r="X11" s="38">
        <f t="shared" si="1"/>
        <v>45891</v>
      </c>
      <c r="Y11" s="38">
        <f t="shared" si="1"/>
        <v>45892</v>
      </c>
      <c r="Z11" s="38">
        <f t="shared" si="1"/>
        <v>45893</v>
      </c>
      <c r="AA11" s="38">
        <f t="shared" si="1"/>
        <v>45894</v>
      </c>
      <c r="AB11" s="38">
        <f t="shared" si="1"/>
        <v>45895</v>
      </c>
      <c r="AC11" s="38">
        <f t="shared" si="1"/>
        <v>45896</v>
      </c>
      <c r="AD11" s="38">
        <f t="shared" si="1"/>
        <v>45897</v>
      </c>
      <c r="AE11" s="38">
        <f t="shared" si="1"/>
        <v>45898</v>
      </c>
      <c r="AF11" s="38">
        <f t="shared" si="1"/>
        <v>45899</v>
      </c>
      <c r="AG11" s="38">
        <f t="shared" si="1"/>
        <v>45900</v>
      </c>
      <c r="AH11" s="39">
        <f t="shared" si="3"/>
        <v>8</v>
      </c>
      <c r="AI11" s="28" t="s">
        <v>24</v>
      </c>
      <c r="AJ11" s="28">
        <v>31</v>
      </c>
      <c r="AK11" s="28">
        <v>31</v>
      </c>
      <c r="AL11" s="28">
        <v>31</v>
      </c>
      <c r="AM11" s="28"/>
      <c r="AN11" s="29">
        <v>45816</v>
      </c>
      <c r="AO11" s="29">
        <v>45431</v>
      </c>
      <c r="AP11" s="29">
        <v>45074</v>
      </c>
      <c r="AQ11" s="29">
        <v>43982</v>
      </c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79" x14ac:dyDescent="0.2">
      <c r="A12" s="28"/>
      <c r="B12" s="28">
        <v>9</v>
      </c>
      <c r="C12" s="38">
        <f t="shared" si="2"/>
        <v>45901</v>
      </c>
      <c r="D12" s="38">
        <f t="shared" si="1"/>
        <v>45902</v>
      </c>
      <c r="E12" s="38">
        <f t="shared" si="1"/>
        <v>45903</v>
      </c>
      <c r="F12" s="38">
        <f t="shared" si="1"/>
        <v>45904</v>
      </c>
      <c r="G12" s="38">
        <f t="shared" si="1"/>
        <v>45905</v>
      </c>
      <c r="H12" s="38">
        <f t="shared" si="1"/>
        <v>45906</v>
      </c>
      <c r="I12" s="38">
        <f t="shared" si="1"/>
        <v>45907</v>
      </c>
      <c r="J12" s="38">
        <f t="shared" si="1"/>
        <v>45908</v>
      </c>
      <c r="K12" s="38">
        <f t="shared" si="1"/>
        <v>45909</v>
      </c>
      <c r="L12" s="38">
        <f t="shared" si="1"/>
        <v>45910</v>
      </c>
      <c r="M12" s="38">
        <f t="shared" si="1"/>
        <v>45911</v>
      </c>
      <c r="N12" s="38">
        <f t="shared" si="1"/>
        <v>45912</v>
      </c>
      <c r="O12" s="38">
        <f t="shared" si="1"/>
        <v>45913</v>
      </c>
      <c r="P12" s="38">
        <f t="shared" si="1"/>
        <v>45914</v>
      </c>
      <c r="Q12" s="38">
        <f t="shared" si="1"/>
        <v>45915</v>
      </c>
      <c r="R12" s="38">
        <f t="shared" si="1"/>
        <v>45916</v>
      </c>
      <c r="S12" s="38">
        <f t="shared" si="1"/>
        <v>45917</v>
      </c>
      <c r="T12" s="38">
        <f t="shared" si="1"/>
        <v>45918</v>
      </c>
      <c r="U12" s="38">
        <f t="shared" si="1"/>
        <v>45919</v>
      </c>
      <c r="V12" s="38">
        <f t="shared" si="1"/>
        <v>45920</v>
      </c>
      <c r="W12" s="38">
        <f t="shared" si="1"/>
        <v>45921</v>
      </c>
      <c r="X12" s="38">
        <f t="shared" si="1"/>
        <v>45922</v>
      </c>
      <c r="Y12" s="38">
        <f t="shared" si="1"/>
        <v>45923</v>
      </c>
      <c r="Z12" s="38">
        <f t="shared" si="1"/>
        <v>45924</v>
      </c>
      <c r="AA12" s="38">
        <f t="shared" si="1"/>
        <v>45925</v>
      </c>
      <c r="AB12" s="38">
        <f t="shared" si="1"/>
        <v>45926</v>
      </c>
      <c r="AC12" s="38">
        <f t="shared" si="1"/>
        <v>45927</v>
      </c>
      <c r="AD12" s="38">
        <f t="shared" si="1"/>
        <v>45928</v>
      </c>
      <c r="AE12" s="38">
        <f t="shared" si="1"/>
        <v>45929</v>
      </c>
      <c r="AF12" s="38">
        <f t="shared" si="1"/>
        <v>45930</v>
      </c>
      <c r="AG12" s="38">
        <f t="shared" si="1"/>
        <v>45931</v>
      </c>
      <c r="AH12" s="39">
        <f t="shared" si="3"/>
        <v>9</v>
      </c>
      <c r="AI12" s="28" t="s">
        <v>25</v>
      </c>
      <c r="AJ12" s="28">
        <v>30</v>
      </c>
      <c r="AK12" s="28">
        <v>30</v>
      </c>
      <c r="AL12" s="28">
        <v>30</v>
      </c>
      <c r="AM12" s="28"/>
      <c r="AN12" s="29">
        <v>45817</v>
      </c>
      <c r="AO12" s="29">
        <v>45432</v>
      </c>
      <c r="AP12" s="29">
        <v>45075</v>
      </c>
      <c r="AQ12" s="29">
        <v>43983</v>
      </c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1:79" x14ac:dyDescent="0.2">
      <c r="A13" s="28"/>
      <c r="B13" s="28">
        <v>10</v>
      </c>
      <c r="C13" s="38">
        <f t="shared" si="2"/>
        <v>45931</v>
      </c>
      <c r="D13" s="38">
        <f t="shared" ref="D13:AG15" si="4">DATE($B$1,$B13,D$3)</f>
        <v>45932</v>
      </c>
      <c r="E13" s="38">
        <f t="shared" si="4"/>
        <v>45933</v>
      </c>
      <c r="F13" s="38">
        <f t="shared" si="4"/>
        <v>45934</v>
      </c>
      <c r="G13" s="38">
        <f t="shared" si="4"/>
        <v>45935</v>
      </c>
      <c r="H13" s="38">
        <f t="shared" si="4"/>
        <v>45936</v>
      </c>
      <c r="I13" s="38">
        <f t="shared" si="4"/>
        <v>45937</v>
      </c>
      <c r="J13" s="38">
        <f t="shared" si="4"/>
        <v>45938</v>
      </c>
      <c r="K13" s="38">
        <f t="shared" si="4"/>
        <v>45939</v>
      </c>
      <c r="L13" s="38">
        <f t="shared" si="4"/>
        <v>45940</v>
      </c>
      <c r="M13" s="38">
        <f t="shared" si="4"/>
        <v>45941</v>
      </c>
      <c r="N13" s="38">
        <f t="shared" si="4"/>
        <v>45942</v>
      </c>
      <c r="O13" s="38">
        <f t="shared" si="4"/>
        <v>45943</v>
      </c>
      <c r="P13" s="38">
        <f t="shared" si="4"/>
        <v>45944</v>
      </c>
      <c r="Q13" s="38">
        <f t="shared" si="4"/>
        <v>45945</v>
      </c>
      <c r="R13" s="38">
        <f t="shared" si="4"/>
        <v>45946</v>
      </c>
      <c r="S13" s="38">
        <f t="shared" si="4"/>
        <v>45947</v>
      </c>
      <c r="T13" s="38">
        <f t="shared" si="4"/>
        <v>45948</v>
      </c>
      <c r="U13" s="38">
        <f t="shared" si="4"/>
        <v>45949</v>
      </c>
      <c r="V13" s="38">
        <f t="shared" si="4"/>
        <v>45950</v>
      </c>
      <c r="W13" s="38">
        <f t="shared" si="4"/>
        <v>45951</v>
      </c>
      <c r="X13" s="38">
        <f t="shared" si="4"/>
        <v>45952</v>
      </c>
      <c r="Y13" s="38">
        <f t="shared" si="4"/>
        <v>45953</v>
      </c>
      <c r="Z13" s="38">
        <f t="shared" si="4"/>
        <v>45954</v>
      </c>
      <c r="AA13" s="38">
        <f t="shared" si="4"/>
        <v>45955</v>
      </c>
      <c r="AB13" s="38">
        <f t="shared" si="4"/>
        <v>45956</v>
      </c>
      <c r="AC13" s="38">
        <f t="shared" si="4"/>
        <v>45957</v>
      </c>
      <c r="AD13" s="38">
        <f t="shared" si="4"/>
        <v>45958</v>
      </c>
      <c r="AE13" s="38">
        <f t="shared" si="4"/>
        <v>45959</v>
      </c>
      <c r="AF13" s="38">
        <f t="shared" si="4"/>
        <v>45960</v>
      </c>
      <c r="AG13" s="38">
        <f t="shared" si="4"/>
        <v>45961</v>
      </c>
      <c r="AH13" s="39">
        <f t="shared" si="3"/>
        <v>10</v>
      </c>
      <c r="AI13" s="28" t="s">
        <v>26</v>
      </c>
      <c r="AJ13" s="28">
        <v>31</v>
      </c>
      <c r="AK13" s="28">
        <v>31</v>
      </c>
      <c r="AL13" s="28">
        <v>31</v>
      </c>
      <c r="AM13" s="28"/>
      <c r="AN13" s="29">
        <v>46016</v>
      </c>
      <c r="AO13" s="29">
        <v>45651</v>
      </c>
      <c r="AP13" s="29">
        <v>45285</v>
      </c>
      <c r="AQ13" s="29">
        <v>44190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</row>
    <row r="14" spans="1:79" x14ac:dyDescent="0.2">
      <c r="A14" s="28"/>
      <c r="B14" s="28">
        <v>11</v>
      </c>
      <c r="C14" s="38">
        <f t="shared" si="2"/>
        <v>45962</v>
      </c>
      <c r="D14" s="38">
        <f t="shared" si="4"/>
        <v>45963</v>
      </c>
      <c r="E14" s="38">
        <f t="shared" si="4"/>
        <v>45964</v>
      </c>
      <c r="F14" s="38">
        <f t="shared" si="4"/>
        <v>45965</v>
      </c>
      <c r="G14" s="38">
        <f t="shared" si="4"/>
        <v>45966</v>
      </c>
      <c r="H14" s="38">
        <f t="shared" si="4"/>
        <v>45967</v>
      </c>
      <c r="I14" s="38">
        <f t="shared" si="4"/>
        <v>45968</v>
      </c>
      <c r="J14" s="38">
        <f t="shared" si="4"/>
        <v>45969</v>
      </c>
      <c r="K14" s="38">
        <f t="shared" si="4"/>
        <v>45970</v>
      </c>
      <c r="L14" s="38">
        <f t="shared" si="4"/>
        <v>45971</v>
      </c>
      <c r="M14" s="38">
        <f t="shared" si="4"/>
        <v>45972</v>
      </c>
      <c r="N14" s="38">
        <f t="shared" si="4"/>
        <v>45973</v>
      </c>
      <c r="O14" s="38">
        <f t="shared" si="4"/>
        <v>45974</v>
      </c>
      <c r="P14" s="38">
        <f t="shared" si="4"/>
        <v>45975</v>
      </c>
      <c r="Q14" s="38">
        <f t="shared" si="4"/>
        <v>45976</v>
      </c>
      <c r="R14" s="38">
        <f t="shared" si="4"/>
        <v>45977</v>
      </c>
      <c r="S14" s="38">
        <f t="shared" si="4"/>
        <v>45978</v>
      </c>
      <c r="T14" s="38">
        <f t="shared" si="4"/>
        <v>45979</v>
      </c>
      <c r="U14" s="38">
        <f t="shared" si="4"/>
        <v>45980</v>
      </c>
      <c r="V14" s="38">
        <f t="shared" si="4"/>
        <v>45981</v>
      </c>
      <c r="W14" s="38">
        <f t="shared" si="4"/>
        <v>45982</v>
      </c>
      <c r="X14" s="38">
        <f t="shared" si="4"/>
        <v>45983</v>
      </c>
      <c r="Y14" s="38">
        <f t="shared" si="4"/>
        <v>45984</v>
      </c>
      <c r="Z14" s="38">
        <f t="shared" si="4"/>
        <v>45985</v>
      </c>
      <c r="AA14" s="38">
        <f t="shared" si="4"/>
        <v>45986</v>
      </c>
      <c r="AB14" s="38">
        <f t="shared" si="4"/>
        <v>45987</v>
      </c>
      <c r="AC14" s="38">
        <f t="shared" si="4"/>
        <v>45988</v>
      </c>
      <c r="AD14" s="38">
        <f t="shared" si="4"/>
        <v>45989</v>
      </c>
      <c r="AE14" s="38">
        <f t="shared" si="4"/>
        <v>45990</v>
      </c>
      <c r="AF14" s="38">
        <f t="shared" si="4"/>
        <v>45991</v>
      </c>
      <c r="AG14" s="38">
        <f t="shared" si="4"/>
        <v>45992</v>
      </c>
      <c r="AH14" s="39">
        <f t="shared" si="3"/>
        <v>11</v>
      </c>
      <c r="AI14" s="28" t="s">
        <v>27</v>
      </c>
      <c r="AJ14" s="28">
        <v>30</v>
      </c>
      <c r="AK14" s="28">
        <v>30</v>
      </c>
      <c r="AL14" s="28">
        <v>30</v>
      </c>
      <c r="AM14" s="28"/>
      <c r="AN14" s="29">
        <v>46017</v>
      </c>
      <c r="AO14" s="29">
        <v>45652</v>
      </c>
      <c r="AP14" s="29">
        <v>45286</v>
      </c>
      <c r="AQ14" s="29">
        <v>44191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x14ac:dyDescent="0.2">
      <c r="A15" s="28"/>
      <c r="B15" s="28">
        <v>12</v>
      </c>
      <c r="C15" s="38">
        <f t="shared" si="2"/>
        <v>45992</v>
      </c>
      <c r="D15" s="38">
        <f t="shared" si="4"/>
        <v>45993</v>
      </c>
      <c r="E15" s="38">
        <f t="shared" si="4"/>
        <v>45994</v>
      </c>
      <c r="F15" s="38">
        <f t="shared" si="4"/>
        <v>45995</v>
      </c>
      <c r="G15" s="38">
        <f t="shared" si="4"/>
        <v>45996</v>
      </c>
      <c r="H15" s="38">
        <f t="shared" si="4"/>
        <v>45997</v>
      </c>
      <c r="I15" s="38">
        <f t="shared" si="4"/>
        <v>45998</v>
      </c>
      <c r="J15" s="38">
        <f t="shared" si="4"/>
        <v>45999</v>
      </c>
      <c r="K15" s="38">
        <f t="shared" si="4"/>
        <v>46000</v>
      </c>
      <c r="L15" s="38">
        <f t="shared" si="4"/>
        <v>46001</v>
      </c>
      <c r="M15" s="38">
        <f t="shared" si="4"/>
        <v>46002</v>
      </c>
      <c r="N15" s="38">
        <f t="shared" si="4"/>
        <v>46003</v>
      </c>
      <c r="O15" s="38">
        <f t="shared" si="4"/>
        <v>46004</v>
      </c>
      <c r="P15" s="38">
        <f t="shared" si="4"/>
        <v>46005</v>
      </c>
      <c r="Q15" s="38">
        <f t="shared" si="4"/>
        <v>46006</v>
      </c>
      <c r="R15" s="38">
        <f t="shared" si="4"/>
        <v>46007</v>
      </c>
      <c r="S15" s="38">
        <f t="shared" si="4"/>
        <v>46008</v>
      </c>
      <c r="T15" s="38">
        <f t="shared" si="4"/>
        <v>46009</v>
      </c>
      <c r="U15" s="38">
        <f t="shared" si="4"/>
        <v>46010</v>
      </c>
      <c r="V15" s="38">
        <f t="shared" si="4"/>
        <v>46011</v>
      </c>
      <c r="W15" s="38">
        <f t="shared" si="4"/>
        <v>46012</v>
      </c>
      <c r="X15" s="38">
        <f t="shared" si="4"/>
        <v>46013</v>
      </c>
      <c r="Y15" s="38">
        <f t="shared" si="4"/>
        <v>46014</v>
      </c>
      <c r="Z15" s="38">
        <f t="shared" si="4"/>
        <v>46015</v>
      </c>
      <c r="AA15" s="38">
        <f t="shared" si="4"/>
        <v>46016</v>
      </c>
      <c r="AB15" s="38">
        <f t="shared" si="4"/>
        <v>46017</v>
      </c>
      <c r="AC15" s="38">
        <f t="shared" si="4"/>
        <v>46018</v>
      </c>
      <c r="AD15" s="38">
        <f t="shared" si="4"/>
        <v>46019</v>
      </c>
      <c r="AE15" s="38">
        <f t="shared" si="4"/>
        <v>46020</v>
      </c>
      <c r="AF15" s="38">
        <f t="shared" si="4"/>
        <v>46021</v>
      </c>
      <c r="AG15" s="38">
        <f t="shared" si="4"/>
        <v>46022</v>
      </c>
      <c r="AH15" s="39">
        <f t="shared" si="3"/>
        <v>12</v>
      </c>
      <c r="AI15" s="28" t="s">
        <v>28</v>
      </c>
      <c r="AJ15" s="28">
        <v>31</v>
      </c>
      <c r="AK15" s="28">
        <v>31</v>
      </c>
      <c r="AL15" s="28">
        <v>31</v>
      </c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x14ac:dyDescent="0.2">
      <c r="A16" s="28"/>
      <c r="B16" s="28"/>
      <c r="C16" s="3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>
        <f>SUM(AJ4:AJ15)</f>
        <v>366</v>
      </c>
      <c r="AK16" s="28">
        <f t="shared" ref="AK16:AM16" si="5">SUM(AK4:AK15)</f>
        <v>366</v>
      </c>
      <c r="AL16" s="28">
        <f t="shared" si="5"/>
        <v>366</v>
      </c>
      <c r="AM16" s="28">
        <f t="shared" si="5"/>
        <v>0</v>
      </c>
      <c r="AN16" s="28"/>
      <c r="AO16" s="28"/>
      <c r="AP16" s="28"/>
      <c r="AQ16" s="28"/>
      <c r="AR16" s="28">
        <f>SUM(AR4:AR15)</f>
        <v>0</v>
      </c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x14ac:dyDescent="0.2">
      <c r="A17" s="28"/>
      <c r="B17" s="28"/>
      <c r="C17" s="3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x14ac:dyDescent="0.2">
      <c r="A18" s="28"/>
      <c r="B18" s="28"/>
      <c r="C18" s="3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x14ac:dyDescent="0.2">
      <c r="A19" s="28"/>
      <c r="B19" s="28"/>
      <c r="C19" s="3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x14ac:dyDescent="0.2">
      <c r="A20" s="28"/>
      <c r="B20" s="28"/>
      <c r="C20" s="36">
        <v>1</v>
      </c>
      <c r="D20" s="28">
        <f t="shared" ref="D20:AG20" si="6">+C20+1</f>
        <v>2</v>
      </c>
      <c r="E20" s="28">
        <f t="shared" si="6"/>
        <v>3</v>
      </c>
      <c r="F20" s="28">
        <f t="shared" si="6"/>
        <v>4</v>
      </c>
      <c r="G20" s="28">
        <f t="shared" si="6"/>
        <v>5</v>
      </c>
      <c r="H20" s="28">
        <f t="shared" si="6"/>
        <v>6</v>
      </c>
      <c r="I20" s="28">
        <f t="shared" si="6"/>
        <v>7</v>
      </c>
      <c r="J20" s="28">
        <f t="shared" si="6"/>
        <v>8</v>
      </c>
      <c r="K20" s="28">
        <f t="shared" si="6"/>
        <v>9</v>
      </c>
      <c r="L20" s="28">
        <f t="shared" si="6"/>
        <v>10</v>
      </c>
      <c r="M20" s="28">
        <f t="shared" si="6"/>
        <v>11</v>
      </c>
      <c r="N20" s="28">
        <f t="shared" si="6"/>
        <v>12</v>
      </c>
      <c r="O20" s="28">
        <f t="shared" si="6"/>
        <v>13</v>
      </c>
      <c r="P20" s="28">
        <f t="shared" si="6"/>
        <v>14</v>
      </c>
      <c r="Q20" s="28">
        <f t="shared" si="6"/>
        <v>15</v>
      </c>
      <c r="R20" s="28">
        <f t="shared" si="6"/>
        <v>16</v>
      </c>
      <c r="S20" s="28">
        <f t="shared" si="6"/>
        <v>17</v>
      </c>
      <c r="T20" s="28">
        <f t="shared" si="6"/>
        <v>18</v>
      </c>
      <c r="U20" s="28">
        <f t="shared" si="6"/>
        <v>19</v>
      </c>
      <c r="V20" s="28">
        <f t="shared" si="6"/>
        <v>20</v>
      </c>
      <c r="W20" s="28">
        <f t="shared" si="6"/>
        <v>21</v>
      </c>
      <c r="X20" s="28">
        <f t="shared" si="6"/>
        <v>22</v>
      </c>
      <c r="Y20" s="28">
        <f t="shared" si="6"/>
        <v>23</v>
      </c>
      <c r="Z20" s="28">
        <f t="shared" si="6"/>
        <v>24</v>
      </c>
      <c r="AA20" s="28">
        <f t="shared" si="6"/>
        <v>25</v>
      </c>
      <c r="AB20" s="28">
        <f t="shared" si="6"/>
        <v>26</v>
      </c>
      <c r="AC20" s="28">
        <f t="shared" si="6"/>
        <v>27</v>
      </c>
      <c r="AD20" s="28">
        <f t="shared" si="6"/>
        <v>28</v>
      </c>
      <c r="AE20" s="28">
        <f t="shared" si="6"/>
        <v>29</v>
      </c>
      <c r="AF20" s="28">
        <f t="shared" si="6"/>
        <v>30</v>
      </c>
      <c r="AG20" s="28">
        <f t="shared" si="6"/>
        <v>31</v>
      </c>
      <c r="AH20" s="28"/>
      <c r="AI20" s="28"/>
      <c r="AJ20" s="28"/>
      <c r="AK20" s="28"/>
      <c r="AL20" s="28"/>
      <c r="AM20" s="28"/>
      <c r="AN20" s="28"/>
      <c r="AO20" s="28"/>
      <c r="AP20" s="28"/>
      <c r="AQ20" s="28" t="s">
        <v>45</v>
      </c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x14ac:dyDescent="0.2">
      <c r="A21" s="28"/>
      <c r="B21" s="28">
        <v>1</v>
      </c>
      <c r="C21" s="40" t="str">
        <f>TEXT(C4,"DDD")</f>
        <v>Wed</v>
      </c>
      <c r="D21" s="40" t="str">
        <f t="shared" ref="D21:AG29" si="7">TEXT(D4,"DDD")</f>
        <v>Thu</v>
      </c>
      <c r="E21" s="40" t="str">
        <f t="shared" si="7"/>
        <v>Fri</v>
      </c>
      <c r="F21" s="40" t="str">
        <f t="shared" si="7"/>
        <v>Sat</v>
      </c>
      <c r="G21" s="40" t="str">
        <f t="shared" si="7"/>
        <v>Sun</v>
      </c>
      <c r="H21" s="40" t="str">
        <f t="shared" si="7"/>
        <v>Mon</v>
      </c>
      <c r="I21" s="40" t="str">
        <f t="shared" si="7"/>
        <v>Tue</v>
      </c>
      <c r="J21" s="40" t="str">
        <f t="shared" si="7"/>
        <v>Wed</v>
      </c>
      <c r="K21" s="40" t="str">
        <f t="shared" si="7"/>
        <v>Thu</v>
      </c>
      <c r="L21" s="40" t="str">
        <f t="shared" si="7"/>
        <v>Fri</v>
      </c>
      <c r="M21" s="40" t="str">
        <f t="shared" si="7"/>
        <v>Sat</v>
      </c>
      <c r="N21" s="40" t="str">
        <f t="shared" si="7"/>
        <v>Sun</v>
      </c>
      <c r="O21" s="40" t="str">
        <f t="shared" si="7"/>
        <v>Mon</v>
      </c>
      <c r="P21" s="40" t="str">
        <f t="shared" si="7"/>
        <v>Tue</v>
      </c>
      <c r="Q21" s="40" t="str">
        <f t="shared" si="7"/>
        <v>Wed</v>
      </c>
      <c r="R21" s="40" t="str">
        <f t="shared" si="7"/>
        <v>Thu</v>
      </c>
      <c r="S21" s="40" t="str">
        <f t="shared" si="7"/>
        <v>Fri</v>
      </c>
      <c r="T21" s="40" t="str">
        <f t="shared" si="7"/>
        <v>Sat</v>
      </c>
      <c r="U21" s="40" t="str">
        <f t="shared" si="7"/>
        <v>Sun</v>
      </c>
      <c r="V21" s="40" t="str">
        <f t="shared" si="7"/>
        <v>Mon</v>
      </c>
      <c r="W21" s="40" t="str">
        <f t="shared" si="7"/>
        <v>Tue</v>
      </c>
      <c r="X21" s="40" t="str">
        <f t="shared" si="7"/>
        <v>Wed</v>
      </c>
      <c r="Y21" s="40" t="str">
        <f t="shared" si="7"/>
        <v>Thu</v>
      </c>
      <c r="Z21" s="40" t="str">
        <f t="shared" si="7"/>
        <v>Fri</v>
      </c>
      <c r="AA21" s="40" t="str">
        <f t="shared" si="7"/>
        <v>Sat</v>
      </c>
      <c r="AB21" s="40" t="str">
        <f t="shared" si="7"/>
        <v>Sun</v>
      </c>
      <c r="AC21" s="40" t="str">
        <f t="shared" si="7"/>
        <v>Mon</v>
      </c>
      <c r="AD21" s="40" t="str">
        <f t="shared" si="7"/>
        <v>Tue</v>
      </c>
      <c r="AE21" s="40" t="str">
        <f t="shared" si="7"/>
        <v>Wed</v>
      </c>
      <c r="AF21" s="40" t="str">
        <f t="shared" si="7"/>
        <v>Thu</v>
      </c>
      <c r="AG21" s="40" t="str">
        <f t="shared" si="7"/>
        <v>Fri</v>
      </c>
      <c r="AH21" s="28"/>
      <c r="AI21" s="28" t="s">
        <v>9</v>
      </c>
      <c r="AJ21" s="28" t="s">
        <v>49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x14ac:dyDescent="0.2">
      <c r="A22" s="28"/>
      <c r="B22" s="28">
        <v>2</v>
      </c>
      <c r="C22" s="40" t="str">
        <f t="shared" ref="C22:R32" si="8">TEXT(C5,"DDD")</f>
        <v>Sat</v>
      </c>
      <c r="D22" s="40" t="str">
        <f t="shared" si="8"/>
        <v>Sun</v>
      </c>
      <c r="E22" s="40" t="str">
        <f t="shared" si="8"/>
        <v>Mon</v>
      </c>
      <c r="F22" s="40" t="str">
        <f t="shared" si="8"/>
        <v>Tue</v>
      </c>
      <c r="G22" s="40" t="str">
        <f t="shared" si="8"/>
        <v>Wed</v>
      </c>
      <c r="H22" s="40" t="str">
        <f t="shared" si="8"/>
        <v>Thu</v>
      </c>
      <c r="I22" s="40" t="str">
        <f t="shared" si="8"/>
        <v>Fri</v>
      </c>
      <c r="J22" s="40" t="str">
        <f t="shared" si="8"/>
        <v>Sat</v>
      </c>
      <c r="K22" s="40" t="str">
        <f t="shared" si="8"/>
        <v>Sun</v>
      </c>
      <c r="L22" s="40" t="str">
        <f t="shared" si="8"/>
        <v>Mon</v>
      </c>
      <c r="M22" s="40" t="str">
        <f t="shared" si="8"/>
        <v>Tue</v>
      </c>
      <c r="N22" s="40" t="str">
        <f t="shared" si="8"/>
        <v>Wed</v>
      </c>
      <c r="O22" s="40" t="str">
        <f t="shared" si="8"/>
        <v>Thu</v>
      </c>
      <c r="P22" s="40" t="str">
        <f t="shared" si="8"/>
        <v>Fri</v>
      </c>
      <c r="Q22" s="40" t="str">
        <f t="shared" si="8"/>
        <v>Sat</v>
      </c>
      <c r="R22" s="40" t="str">
        <f t="shared" si="8"/>
        <v>Sun</v>
      </c>
      <c r="S22" s="40" t="str">
        <f t="shared" si="7"/>
        <v>Mon</v>
      </c>
      <c r="T22" s="40" t="str">
        <f t="shared" si="7"/>
        <v>Tue</v>
      </c>
      <c r="U22" s="40" t="str">
        <f t="shared" si="7"/>
        <v>Wed</v>
      </c>
      <c r="V22" s="40" t="str">
        <f t="shared" si="7"/>
        <v>Thu</v>
      </c>
      <c r="W22" s="40" t="str">
        <f t="shared" si="7"/>
        <v>Fri</v>
      </c>
      <c r="X22" s="40" t="str">
        <f t="shared" si="7"/>
        <v>Sat</v>
      </c>
      <c r="Y22" s="40" t="str">
        <f t="shared" si="7"/>
        <v>Sun</v>
      </c>
      <c r="Z22" s="40" t="str">
        <f t="shared" si="7"/>
        <v>Mon</v>
      </c>
      <c r="AA22" s="40" t="str">
        <f t="shared" si="7"/>
        <v>Tue</v>
      </c>
      <c r="AB22" s="40" t="str">
        <f t="shared" si="7"/>
        <v>Wed</v>
      </c>
      <c r="AC22" s="40" t="str">
        <f t="shared" si="7"/>
        <v>Thu</v>
      </c>
      <c r="AD22" s="40" t="str">
        <f t="shared" si="7"/>
        <v>Fri</v>
      </c>
      <c r="AE22" s="40" t="str">
        <f t="shared" si="7"/>
        <v>Sat</v>
      </c>
      <c r="AF22" s="40" t="str">
        <f t="shared" si="7"/>
        <v>Sun</v>
      </c>
      <c r="AG22" s="40" t="str">
        <f t="shared" si="7"/>
        <v>Mon</v>
      </c>
      <c r="AH22" s="28"/>
      <c r="AI22" s="28" t="s">
        <v>11</v>
      </c>
      <c r="AJ22" s="28" t="s">
        <v>50</v>
      </c>
      <c r="AK22" s="28"/>
      <c r="AL22" s="28"/>
      <c r="AM22" s="28"/>
      <c r="AN22" s="28"/>
      <c r="AO22" s="28"/>
      <c r="AP22" s="28"/>
      <c r="AQ22" s="28" t="s">
        <v>46</v>
      </c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x14ac:dyDescent="0.2">
      <c r="A23" s="28"/>
      <c r="B23" s="28">
        <v>3</v>
      </c>
      <c r="C23" s="40" t="str">
        <f t="shared" si="8"/>
        <v>Sat</v>
      </c>
      <c r="D23" s="40" t="str">
        <f t="shared" si="7"/>
        <v>Sun</v>
      </c>
      <c r="E23" s="40" t="str">
        <f t="shared" si="7"/>
        <v>Mon</v>
      </c>
      <c r="F23" s="40" t="str">
        <f t="shared" si="7"/>
        <v>Tue</v>
      </c>
      <c r="G23" s="40" t="str">
        <f t="shared" si="7"/>
        <v>Wed</v>
      </c>
      <c r="H23" s="40" t="str">
        <f t="shared" si="7"/>
        <v>Thu</v>
      </c>
      <c r="I23" s="40" t="str">
        <f t="shared" si="7"/>
        <v>Fri</v>
      </c>
      <c r="J23" s="40" t="str">
        <f t="shared" si="7"/>
        <v>Sat</v>
      </c>
      <c r="K23" s="40" t="str">
        <f t="shared" si="7"/>
        <v>Sun</v>
      </c>
      <c r="L23" s="40" t="str">
        <f t="shared" si="7"/>
        <v>Mon</v>
      </c>
      <c r="M23" s="40" t="str">
        <f t="shared" si="7"/>
        <v>Tue</v>
      </c>
      <c r="N23" s="40" t="str">
        <f t="shared" si="7"/>
        <v>Wed</v>
      </c>
      <c r="O23" s="40" t="str">
        <f t="shared" si="7"/>
        <v>Thu</v>
      </c>
      <c r="P23" s="40" t="str">
        <f t="shared" si="7"/>
        <v>Fri</v>
      </c>
      <c r="Q23" s="40" t="str">
        <f t="shared" si="7"/>
        <v>Sat</v>
      </c>
      <c r="R23" s="40" t="str">
        <f t="shared" si="7"/>
        <v>Sun</v>
      </c>
      <c r="S23" s="40" t="str">
        <f t="shared" si="7"/>
        <v>Mon</v>
      </c>
      <c r="T23" s="40" t="str">
        <f t="shared" si="7"/>
        <v>Tue</v>
      </c>
      <c r="U23" s="40" t="str">
        <f t="shared" si="7"/>
        <v>Wed</v>
      </c>
      <c r="V23" s="40" t="str">
        <f t="shared" si="7"/>
        <v>Thu</v>
      </c>
      <c r="W23" s="40" t="str">
        <f t="shared" si="7"/>
        <v>Fri</v>
      </c>
      <c r="X23" s="40" t="str">
        <f t="shared" si="7"/>
        <v>Sat</v>
      </c>
      <c r="Y23" s="40" t="str">
        <f t="shared" si="7"/>
        <v>Sun</v>
      </c>
      <c r="Z23" s="40" t="str">
        <f t="shared" si="7"/>
        <v>Mon</v>
      </c>
      <c r="AA23" s="40" t="str">
        <f t="shared" si="7"/>
        <v>Tue</v>
      </c>
      <c r="AB23" s="40" t="str">
        <f t="shared" si="7"/>
        <v>Wed</v>
      </c>
      <c r="AC23" s="40" t="str">
        <f t="shared" si="7"/>
        <v>Thu</v>
      </c>
      <c r="AD23" s="40" t="str">
        <f t="shared" si="7"/>
        <v>Fri</v>
      </c>
      <c r="AE23" s="40" t="str">
        <f t="shared" si="7"/>
        <v>Sat</v>
      </c>
      <c r="AF23" s="40" t="str">
        <f t="shared" si="7"/>
        <v>Sun</v>
      </c>
      <c r="AG23" s="40" t="str">
        <f t="shared" si="7"/>
        <v>Mon</v>
      </c>
      <c r="AH23" s="28"/>
      <c r="AI23" s="28" t="s">
        <v>8</v>
      </c>
      <c r="AJ23" s="28" t="s">
        <v>51</v>
      </c>
      <c r="AK23" s="28"/>
      <c r="AL23" s="28"/>
      <c r="AM23" s="28"/>
      <c r="AN23" s="28"/>
      <c r="AO23" s="28"/>
      <c r="AP23" s="28"/>
      <c r="AQ23" s="28" t="s">
        <v>47</v>
      </c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</row>
    <row r="24" spans="1:79" x14ac:dyDescent="0.2">
      <c r="A24" s="28"/>
      <c r="B24" s="28">
        <v>4</v>
      </c>
      <c r="C24" s="40" t="str">
        <f t="shared" si="8"/>
        <v>Tue</v>
      </c>
      <c r="D24" s="40" t="str">
        <f t="shared" si="7"/>
        <v>Wed</v>
      </c>
      <c r="E24" s="40" t="str">
        <f t="shared" si="7"/>
        <v>Thu</v>
      </c>
      <c r="F24" s="40" t="str">
        <f t="shared" si="7"/>
        <v>Fri</v>
      </c>
      <c r="G24" s="40" t="str">
        <f t="shared" si="7"/>
        <v>Sat</v>
      </c>
      <c r="H24" s="40" t="str">
        <f t="shared" si="7"/>
        <v>Sun</v>
      </c>
      <c r="I24" s="40" t="str">
        <f t="shared" si="7"/>
        <v>Mon</v>
      </c>
      <c r="J24" s="40" t="str">
        <f t="shared" si="7"/>
        <v>Tue</v>
      </c>
      <c r="K24" s="40" t="str">
        <f t="shared" si="7"/>
        <v>Wed</v>
      </c>
      <c r="L24" s="40" t="str">
        <f t="shared" si="7"/>
        <v>Thu</v>
      </c>
      <c r="M24" s="40" t="str">
        <f t="shared" si="7"/>
        <v>Fri</v>
      </c>
      <c r="N24" s="40" t="str">
        <f t="shared" si="7"/>
        <v>Sat</v>
      </c>
      <c r="O24" s="40" t="str">
        <f t="shared" si="7"/>
        <v>Sun</v>
      </c>
      <c r="P24" s="40" t="str">
        <f t="shared" si="7"/>
        <v>Mon</v>
      </c>
      <c r="Q24" s="40" t="str">
        <f t="shared" si="7"/>
        <v>Tue</v>
      </c>
      <c r="R24" s="40" t="str">
        <f t="shared" si="7"/>
        <v>Wed</v>
      </c>
      <c r="S24" s="40" t="str">
        <f t="shared" si="7"/>
        <v>Thu</v>
      </c>
      <c r="T24" s="40" t="str">
        <f t="shared" si="7"/>
        <v>Fri</v>
      </c>
      <c r="U24" s="40" t="str">
        <f t="shared" si="7"/>
        <v>Sat</v>
      </c>
      <c r="V24" s="40" t="str">
        <f t="shared" si="7"/>
        <v>Sun</v>
      </c>
      <c r="W24" s="40" t="str">
        <f t="shared" si="7"/>
        <v>Mon</v>
      </c>
      <c r="X24" s="40" t="str">
        <f t="shared" si="7"/>
        <v>Tue</v>
      </c>
      <c r="Y24" s="40" t="str">
        <f t="shared" si="7"/>
        <v>Wed</v>
      </c>
      <c r="Z24" s="40" t="str">
        <f t="shared" si="7"/>
        <v>Thu</v>
      </c>
      <c r="AA24" s="40" t="str">
        <f t="shared" si="7"/>
        <v>Fri</v>
      </c>
      <c r="AB24" s="40" t="str">
        <f t="shared" si="7"/>
        <v>Sat</v>
      </c>
      <c r="AC24" s="40" t="str">
        <f t="shared" si="7"/>
        <v>Sun</v>
      </c>
      <c r="AD24" s="40" t="str">
        <f t="shared" si="7"/>
        <v>Mon</v>
      </c>
      <c r="AE24" s="40" t="str">
        <f t="shared" si="7"/>
        <v>Tue</v>
      </c>
      <c r="AF24" s="40" t="str">
        <f t="shared" si="7"/>
        <v>Wed</v>
      </c>
      <c r="AG24" s="40" t="str">
        <f t="shared" si="7"/>
        <v>Thu</v>
      </c>
      <c r="AH24" s="28"/>
      <c r="AI24" s="28" t="s">
        <v>12</v>
      </c>
      <c r="AJ24" s="28" t="s">
        <v>52</v>
      </c>
      <c r="AK24" s="28"/>
      <c r="AL24" s="28"/>
      <c r="AM24" s="28"/>
      <c r="AN24" s="28"/>
      <c r="AO24" s="28"/>
      <c r="AP24" s="28"/>
      <c r="AQ24" s="28" t="s">
        <v>63</v>
      </c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</row>
    <row r="25" spans="1:79" x14ac:dyDescent="0.2">
      <c r="A25" s="28"/>
      <c r="B25" s="28">
        <v>5</v>
      </c>
      <c r="C25" s="40" t="str">
        <f t="shared" si="8"/>
        <v>Thu</v>
      </c>
      <c r="D25" s="40" t="str">
        <f t="shared" si="7"/>
        <v>Fri</v>
      </c>
      <c r="E25" s="40" t="str">
        <f t="shared" si="7"/>
        <v>Sat</v>
      </c>
      <c r="F25" s="40" t="str">
        <f t="shared" si="7"/>
        <v>Sun</v>
      </c>
      <c r="G25" s="40" t="str">
        <f t="shared" si="7"/>
        <v>Mon</v>
      </c>
      <c r="H25" s="40" t="str">
        <f t="shared" si="7"/>
        <v>Tue</v>
      </c>
      <c r="I25" s="40" t="str">
        <f t="shared" si="7"/>
        <v>Wed</v>
      </c>
      <c r="J25" s="40" t="str">
        <f t="shared" si="7"/>
        <v>Thu</v>
      </c>
      <c r="K25" s="40" t="str">
        <f t="shared" si="7"/>
        <v>Fri</v>
      </c>
      <c r="L25" s="40" t="str">
        <f t="shared" si="7"/>
        <v>Sat</v>
      </c>
      <c r="M25" s="40" t="str">
        <f t="shared" si="7"/>
        <v>Sun</v>
      </c>
      <c r="N25" s="40" t="str">
        <f t="shared" si="7"/>
        <v>Mon</v>
      </c>
      <c r="O25" s="40" t="str">
        <f t="shared" si="7"/>
        <v>Tue</v>
      </c>
      <c r="P25" s="40" t="str">
        <f t="shared" si="7"/>
        <v>Wed</v>
      </c>
      <c r="Q25" s="40" t="str">
        <f t="shared" si="7"/>
        <v>Thu</v>
      </c>
      <c r="R25" s="40" t="str">
        <f t="shared" si="7"/>
        <v>Fri</v>
      </c>
      <c r="S25" s="40" t="str">
        <f t="shared" si="7"/>
        <v>Sat</v>
      </c>
      <c r="T25" s="40" t="str">
        <f t="shared" si="7"/>
        <v>Sun</v>
      </c>
      <c r="U25" s="40" t="str">
        <f t="shared" si="7"/>
        <v>Mon</v>
      </c>
      <c r="V25" s="40" t="str">
        <f t="shared" si="7"/>
        <v>Tue</v>
      </c>
      <c r="W25" s="40" t="str">
        <f t="shared" si="7"/>
        <v>Wed</v>
      </c>
      <c r="X25" s="40" t="str">
        <f t="shared" si="7"/>
        <v>Thu</v>
      </c>
      <c r="Y25" s="40" t="str">
        <f t="shared" si="7"/>
        <v>Fri</v>
      </c>
      <c r="Z25" s="40" t="str">
        <f t="shared" si="7"/>
        <v>Sat</v>
      </c>
      <c r="AA25" s="40" t="str">
        <f t="shared" si="7"/>
        <v>Sun</v>
      </c>
      <c r="AB25" s="40" t="str">
        <f t="shared" si="7"/>
        <v>Mon</v>
      </c>
      <c r="AC25" s="40" t="str">
        <f t="shared" si="7"/>
        <v>Tue</v>
      </c>
      <c r="AD25" s="40" t="str">
        <f t="shared" si="7"/>
        <v>Wed</v>
      </c>
      <c r="AE25" s="40" t="str">
        <f t="shared" si="7"/>
        <v>Thu</v>
      </c>
      <c r="AF25" s="40" t="str">
        <f t="shared" si="7"/>
        <v>Fri</v>
      </c>
      <c r="AG25" s="40" t="str">
        <f t="shared" si="7"/>
        <v>Sat</v>
      </c>
      <c r="AH25" s="28"/>
      <c r="AI25" s="28" t="s">
        <v>10</v>
      </c>
      <c r="AJ25" s="28" t="s">
        <v>53</v>
      </c>
      <c r="AK25" s="28"/>
      <c r="AL25" s="28"/>
      <c r="AM25" s="28"/>
      <c r="AN25" s="28"/>
      <c r="AO25" s="28"/>
      <c r="AP25" s="28"/>
      <c r="AQ25" s="29">
        <f>Invoer!F12</f>
        <v>45658</v>
      </c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</row>
    <row r="26" spans="1:79" x14ac:dyDescent="0.2">
      <c r="A26" s="28"/>
      <c r="B26" s="28">
        <v>6</v>
      </c>
      <c r="C26" s="40" t="str">
        <f t="shared" si="8"/>
        <v>Sun</v>
      </c>
      <c r="D26" s="40" t="str">
        <f t="shared" si="7"/>
        <v>Mon</v>
      </c>
      <c r="E26" s="40" t="str">
        <f t="shared" si="7"/>
        <v>Tue</v>
      </c>
      <c r="F26" s="40" t="str">
        <f t="shared" si="7"/>
        <v>Wed</v>
      </c>
      <c r="G26" s="40" t="str">
        <f t="shared" si="7"/>
        <v>Thu</v>
      </c>
      <c r="H26" s="40" t="str">
        <f t="shared" si="7"/>
        <v>Fri</v>
      </c>
      <c r="I26" s="40" t="str">
        <f t="shared" si="7"/>
        <v>Sat</v>
      </c>
      <c r="J26" s="40" t="str">
        <f t="shared" si="7"/>
        <v>Sun</v>
      </c>
      <c r="K26" s="40" t="str">
        <f t="shared" si="7"/>
        <v>Mon</v>
      </c>
      <c r="L26" s="40" t="str">
        <f t="shared" si="7"/>
        <v>Tue</v>
      </c>
      <c r="M26" s="40" t="str">
        <f t="shared" si="7"/>
        <v>Wed</v>
      </c>
      <c r="N26" s="40" t="str">
        <f t="shared" si="7"/>
        <v>Thu</v>
      </c>
      <c r="O26" s="40" t="str">
        <f t="shared" si="7"/>
        <v>Fri</v>
      </c>
      <c r="P26" s="40" t="str">
        <f t="shared" si="7"/>
        <v>Sat</v>
      </c>
      <c r="Q26" s="40" t="str">
        <f t="shared" si="7"/>
        <v>Sun</v>
      </c>
      <c r="R26" s="40" t="str">
        <f t="shared" si="7"/>
        <v>Mon</v>
      </c>
      <c r="S26" s="40" t="str">
        <f t="shared" si="7"/>
        <v>Tue</v>
      </c>
      <c r="T26" s="40" t="str">
        <f t="shared" si="7"/>
        <v>Wed</v>
      </c>
      <c r="U26" s="40" t="str">
        <f t="shared" si="7"/>
        <v>Thu</v>
      </c>
      <c r="V26" s="40" t="str">
        <f t="shared" si="7"/>
        <v>Fri</v>
      </c>
      <c r="W26" s="40" t="str">
        <f t="shared" si="7"/>
        <v>Sat</v>
      </c>
      <c r="X26" s="40" t="str">
        <f t="shared" si="7"/>
        <v>Sun</v>
      </c>
      <c r="Y26" s="40" t="str">
        <f t="shared" si="7"/>
        <v>Mon</v>
      </c>
      <c r="Z26" s="40" t="str">
        <f t="shared" si="7"/>
        <v>Tue</v>
      </c>
      <c r="AA26" s="40" t="str">
        <f t="shared" si="7"/>
        <v>Wed</v>
      </c>
      <c r="AB26" s="40" t="str">
        <f t="shared" si="7"/>
        <v>Thu</v>
      </c>
      <c r="AC26" s="40" t="str">
        <f t="shared" si="7"/>
        <v>Fri</v>
      </c>
      <c r="AD26" s="40" t="str">
        <f t="shared" si="7"/>
        <v>Sat</v>
      </c>
      <c r="AE26" s="40" t="str">
        <f t="shared" si="7"/>
        <v>Sun</v>
      </c>
      <c r="AF26" s="40" t="str">
        <f t="shared" si="7"/>
        <v>Mon</v>
      </c>
      <c r="AG26" s="40" t="str">
        <f t="shared" si="7"/>
        <v>Tue</v>
      </c>
      <c r="AH26" s="28"/>
      <c r="AI26" s="28" t="s">
        <v>13</v>
      </c>
      <c r="AJ26" s="28" t="s">
        <v>54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</row>
    <row r="27" spans="1:79" x14ac:dyDescent="0.2">
      <c r="A27" s="28"/>
      <c r="B27" s="28">
        <v>7</v>
      </c>
      <c r="C27" s="40" t="str">
        <f t="shared" si="8"/>
        <v>Tue</v>
      </c>
      <c r="D27" s="40" t="str">
        <f t="shared" si="7"/>
        <v>Wed</v>
      </c>
      <c r="E27" s="40" t="str">
        <f t="shared" si="7"/>
        <v>Thu</v>
      </c>
      <c r="F27" s="40" t="str">
        <f t="shared" si="7"/>
        <v>Fri</v>
      </c>
      <c r="G27" s="40" t="str">
        <f t="shared" si="7"/>
        <v>Sat</v>
      </c>
      <c r="H27" s="40" t="str">
        <f t="shared" si="7"/>
        <v>Sun</v>
      </c>
      <c r="I27" s="40" t="str">
        <f t="shared" si="7"/>
        <v>Mon</v>
      </c>
      <c r="J27" s="40" t="str">
        <f t="shared" si="7"/>
        <v>Tue</v>
      </c>
      <c r="K27" s="40" t="str">
        <f t="shared" si="7"/>
        <v>Wed</v>
      </c>
      <c r="L27" s="40" t="str">
        <f t="shared" si="7"/>
        <v>Thu</v>
      </c>
      <c r="M27" s="40" t="str">
        <f t="shared" si="7"/>
        <v>Fri</v>
      </c>
      <c r="N27" s="40" t="str">
        <f t="shared" si="7"/>
        <v>Sat</v>
      </c>
      <c r="O27" s="40" t="str">
        <f t="shared" si="7"/>
        <v>Sun</v>
      </c>
      <c r="P27" s="40" t="str">
        <f t="shared" si="7"/>
        <v>Mon</v>
      </c>
      <c r="Q27" s="40" t="str">
        <f t="shared" si="7"/>
        <v>Tue</v>
      </c>
      <c r="R27" s="40" t="str">
        <f t="shared" si="7"/>
        <v>Wed</v>
      </c>
      <c r="S27" s="40" t="str">
        <f t="shared" si="7"/>
        <v>Thu</v>
      </c>
      <c r="T27" s="40" t="str">
        <f t="shared" si="7"/>
        <v>Fri</v>
      </c>
      <c r="U27" s="40" t="str">
        <f t="shared" si="7"/>
        <v>Sat</v>
      </c>
      <c r="V27" s="40" t="str">
        <f t="shared" si="7"/>
        <v>Sun</v>
      </c>
      <c r="W27" s="40" t="str">
        <f t="shared" si="7"/>
        <v>Mon</v>
      </c>
      <c r="X27" s="40" t="str">
        <f t="shared" si="7"/>
        <v>Tue</v>
      </c>
      <c r="Y27" s="40" t="str">
        <f t="shared" si="7"/>
        <v>Wed</v>
      </c>
      <c r="Z27" s="40" t="str">
        <f t="shared" si="7"/>
        <v>Thu</v>
      </c>
      <c r="AA27" s="40" t="str">
        <f t="shared" si="7"/>
        <v>Fri</v>
      </c>
      <c r="AB27" s="40" t="str">
        <f t="shared" si="7"/>
        <v>Sat</v>
      </c>
      <c r="AC27" s="40" t="str">
        <f t="shared" si="7"/>
        <v>Sun</v>
      </c>
      <c r="AD27" s="40" t="str">
        <f t="shared" si="7"/>
        <v>Mon</v>
      </c>
      <c r="AE27" s="40" t="str">
        <f t="shared" si="7"/>
        <v>Tue</v>
      </c>
      <c r="AF27" s="40" t="str">
        <f t="shared" si="7"/>
        <v>Wed</v>
      </c>
      <c r="AG27" s="40" t="str">
        <f t="shared" si="7"/>
        <v>Thu</v>
      </c>
      <c r="AH27" s="28"/>
      <c r="AI27" s="28" t="s">
        <v>14</v>
      </c>
      <c r="AJ27" s="28" t="s">
        <v>55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</row>
    <row r="28" spans="1:79" x14ac:dyDescent="0.2">
      <c r="A28" s="28"/>
      <c r="B28" s="28">
        <v>8</v>
      </c>
      <c r="C28" s="40" t="str">
        <f t="shared" si="8"/>
        <v>Fri</v>
      </c>
      <c r="D28" s="40" t="str">
        <f t="shared" si="7"/>
        <v>Sat</v>
      </c>
      <c r="E28" s="40" t="str">
        <f t="shared" si="7"/>
        <v>Sun</v>
      </c>
      <c r="F28" s="40" t="str">
        <f t="shared" si="7"/>
        <v>Mon</v>
      </c>
      <c r="G28" s="40" t="str">
        <f t="shared" si="7"/>
        <v>Tue</v>
      </c>
      <c r="H28" s="40" t="str">
        <f t="shared" si="7"/>
        <v>Wed</v>
      </c>
      <c r="I28" s="40" t="str">
        <f t="shared" si="7"/>
        <v>Thu</v>
      </c>
      <c r="J28" s="40" t="str">
        <f t="shared" si="7"/>
        <v>Fri</v>
      </c>
      <c r="K28" s="40" t="str">
        <f t="shared" si="7"/>
        <v>Sat</v>
      </c>
      <c r="L28" s="40" t="str">
        <f t="shared" si="7"/>
        <v>Sun</v>
      </c>
      <c r="M28" s="40" t="str">
        <f t="shared" si="7"/>
        <v>Mon</v>
      </c>
      <c r="N28" s="40" t="str">
        <f t="shared" si="7"/>
        <v>Tue</v>
      </c>
      <c r="O28" s="40" t="str">
        <f t="shared" si="7"/>
        <v>Wed</v>
      </c>
      <c r="P28" s="40" t="str">
        <f t="shared" si="7"/>
        <v>Thu</v>
      </c>
      <c r="Q28" s="40" t="str">
        <f t="shared" si="7"/>
        <v>Fri</v>
      </c>
      <c r="R28" s="40" t="str">
        <f t="shared" si="7"/>
        <v>Sat</v>
      </c>
      <c r="S28" s="40" t="str">
        <f t="shared" si="7"/>
        <v>Sun</v>
      </c>
      <c r="T28" s="40" t="str">
        <f t="shared" si="7"/>
        <v>Mon</v>
      </c>
      <c r="U28" s="40" t="str">
        <f t="shared" si="7"/>
        <v>Tue</v>
      </c>
      <c r="V28" s="40" t="str">
        <f t="shared" si="7"/>
        <v>Wed</v>
      </c>
      <c r="W28" s="40" t="str">
        <f t="shared" si="7"/>
        <v>Thu</v>
      </c>
      <c r="X28" s="40" t="str">
        <f t="shared" si="7"/>
        <v>Fri</v>
      </c>
      <c r="Y28" s="40" t="str">
        <f t="shared" si="7"/>
        <v>Sat</v>
      </c>
      <c r="Z28" s="40" t="str">
        <f t="shared" si="7"/>
        <v>Sun</v>
      </c>
      <c r="AA28" s="40" t="str">
        <f t="shared" si="7"/>
        <v>Mon</v>
      </c>
      <c r="AB28" s="40" t="str">
        <f t="shared" si="7"/>
        <v>Tue</v>
      </c>
      <c r="AC28" s="40" t="str">
        <f t="shared" si="7"/>
        <v>Wed</v>
      </c>
      <c r="AD28" s="40" t="str">
        <f t="shared" si="7"/>
        <v>Thu</v>
      </c>
      <c r="AE28" s="40" t="str">
        <f t="shared" si="7"/>
        <v>Fri</v>
      </c>
      <c r="AF28" s="40" t="str">
        <f t="shared" si="7"/>
        <v>Sat</v>
      </c>
      <c r="AG28" s="40" t="str">
        <f t="shared" si="7"/>
        <v>Sun</v>
      </c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</row>
    <row r="29" spans="1:79" x14ac:dyDescent="0.2">
      <c r="A29" s="28"/>
      <c r="B29" s="28">
        <v>9</v>
      </c>
      <c r="C29" s="40" t="str">
        <f t="shared" si="8"/>
        <v>Mon</v>
      </c>
      <c r="D29" s="40" t="str">
        <f t="shared" si="7"/>
        <v>Tue</v>
      </c>
      <c r="E29" s="40" t="str">
        <f t="shared" si="7"/>
        <v>Wed</v>
      </c>
      <c r="F29" s="40" t="str">
        <f t="shared" si="7"/>
        <v>Thu</v>
      </c>
      <c r="G29" s="40" t="str">
        <f t="shared" si="7"/>
        <v>Fri</v>
      </c>
      <c r="H29" s="40" t="str">
        <f t="shared" si="7"/>
        <v>Sat</v>
      </c>
      <c r="I29" s="40" t="str">
        <f t="shared" si="7"/>
        <v>Sun</v>
      </c>
      <c r="J29" s="40" t="str">
        <f t="shared" si="7"/>
        <v>Mon</v>
      </c>
      <c r="K29" s="40" t="str">
        <f t="shared" si="7"/>
        <v>Tue</v>
      </c>
      <c r="L29" s="40" t="str">
        <f t="shared" si="7"/>
        <v>Wed</v>
      </c>
      <c r="M29" s="40" t="str">
        <f t="shared" si="7"/>
        <v>Thu</v>
      </c>
      <c r="N29" s="40" t="str">
        <f t="shared" si="7"/>
        <v>Fri</v>
      </c>
      <c r="O29" s="40" t="str">
        <f t="shared" si="7"/>
        <v>Sat</v>
      </c>
      <c r="P29" s="40" t="str">
        <f t="shared" si="7"/>
        <v>Sun</v>
      </c>
      <c r="Q29" s="40" t="str">
        <f t="shared" si="7"/>
        <v>Mon</v>
      </c>
      <c r="R29" s="40" t="str">
        <f t="shared" si="7"/>
        <v>Tue</v>
      </c>
      <c r="S29" s="40" t="str">
        <f t="shared" si="7"/>
        <v>Wed</v>
      </c>
      <c r="T29" s="40" t="str">
        <f t="shared" si="7"/>
        <v>Thu</v>
      </c>
      <c r="U29" s="40" t="str">
        <f t="shared" si="7"/>
        <v>Fri</v>
      </c>
      <c r="V29" s="40" t="str">
        <f t="shared" si="7"/>
        <v>Sat</v>
      </c>
      <c r="W29" s="40" t="str">
        <f t="shared" si="7"/>
        <v>Sun</v>
      </c>
      <c r="X29" s="40" t="str">
        <f t="shared" si="7"/>
        <v>Mon</v>
      </c>
      <c r="Y29" s="40" t="str">
        <f t="shared" si="7"/>
        <v>Tue</v>
      </c>
      <c r="Z29" s="40" t="str">
        <f t="shared" si="7"/>
        <v>Wed</v>
      </c>
      <c r="AA29" s="40" t="str">
        <f t="shared" si="7"/>
        <v>Thu</v>
      </c>
      <c r="AB29" s="40" t="str">
        <f t="shared" si="7"/>
        <v>Fri</v>
      </c>
      <c r="AC29" s="40" t="str">
        <f t="shared" si="7"/>
        <v>Sat</v>
      </c>
      <c r="AD29" s="40" t="str">
        <f t="shared" si="7"/>
        <v>Sun</v>
      </c>
      <c r="AE29" s="40" t="str">
        <f t="shared" si="7"/>
        <v>Mon</v>
      </c>
      <c r="AF29" s="40" t="str">
        <f t="shared" si="7"/>
        <v>Tue</v>
      </c>
      <c r="AG29" s="40" t="str">
        <f t="shared" si="7"/>
        <v>Wed</v>
      </c>
      <c r="AH29" s="28"/>
      <c r="AI29" s="28"/>
      <c r="AJ29" s="28"/>
      <c r="AK29" s="28"/>
      <c r="AL29" s="28"/>
      <c r="AM29" s="28"/>
      <c r="AN29" s="28"/>
      <c r="AO29" s="28"/>
      <c r="AP29" s="28"/>
      <c r="AQ29" s="48" t="s">
        <v>64</v>
      </c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</row>
    <row r="30" spans="1:79" x14ac:dyDescent="0.2">
      <c r="A30" s="28"/>
      <c r="B30" s="28">
        <v>10</v>
      </c>
      <c r="C30" s="40" t="str">
        <f t="shared" si="8"/>
        <v>Wed</v>
      </c>
      <c r="D30" s="40" t="str">
        <f t="shared" ref="D30:AG32" si="9">TEXT(D13,"DDD")</f>
        <v>Thu</v>
      </c>
      <c r="E30" s="40" t="str">
        <f t="shared" si="9"/>
        <v>Fri</v>
      </c>
      <c r="F30" s="40" t="str">
        <f t="shared" si="9"/>
        <v>Sat</v>
      </c>
      <c r="G30" s="40" t="str">
        <f t="shared" si="9"/>
        <v>Sun</v>
      </c>
      <c r="H30" s="40" t="str">
        <f t="shared" si="9"/>
        <v>Mon</v>
      </c>
      <c r="I30" s="40" t="str">
        <f t="shared" si="9"/>
        <v>Tue</v>
      </c>
      <c r="J30" s="40" t="str">
        <f t="shared" si="9"/>
        <v>Wed</v>
      </c>
      <c r="K30" s="40" t="str">
        <f t="shared" si="9"/>
        <v>Thu</v>
      </c>
      <c r="L30" s="40" t="str">
        <f t="shared" si="9"/>
        <v>Fri</v>
      </c>
      <c r="M30" s="40" t="str">
        <f t="shared" si="9"/>
        <v>Sat</v>
      </c>
      <c r="N30" s="40" t="str">
        <f t="shared" si="9"/>
        <v>Sun</v>
      </c>
      <c r="O30" s="40" t="str">
        <f t="shared" si="9"/>
        <v>Mon</v>
      </c>
      <c r="P30" s="40" t="str">
        <f t="shared" si="9"/>
        <v>Tue</v>
      </c>
      <c r="Q30" s="40" t="str">
        <f t="shared" si="9"/>
        <v>Wed</v>
      </c>
      <c r="R30" s="40" t="str">
        <f t="shared" si="9"/>
        <v>Thu</v>
      </c>
      <c r="S30" s="40" t="str">
        <f t="shared" si="9"/>
        <v>Fri</v>
      </c>
      <c r="T30" s="40" t="str">
        <f t="shared" si="9"/>
        <v>Sat</v>
      </c>
      <c r="U30" s="40" t="str">
        <f t="shared" si="9"/>
        <v>Sun</v>
      </c>
      <c r="V30" s="40" t="str">
        <f t="shared" si="9"/>
        <v>Mon</v>
      </c>
      <c r="W30" s="40" t="str">
        <f t="shared" si="9"/>
        <v>Tue</v>
      </c>
      <c r="X30" s="40" t="str">
        <f t="shared" si="9"/>
        <v>Wed</v>
      </c>
      <c r="Y30" s="40" t="str">
        <f t="shared" si="9"/>
        <v>Thu</v>
      </c>
      <c r="Z30" s="40" t="str">
        <f t="shared" si="9"/>
        <v>Fri</v>
      </c>
      <c r="AA30" s="40" t="str">
        <f t="shared" si="9"/>
        <v>Sat</v>
      </c>
      <c r="AB30" s="40" t="str">
        <f t="shared" si="9"/>
        <v>Sun</v>
      </c>
      <c r="AC30" s="40" t="str">
        <f t="shared" si="9"/>
        <v>Mon</v>
      </c>
      <c r="AD30" s="40" t="str">
        <f t="shared" si="9"/>
        <v>Tue</v>
      </c>
      <c r="AE30" s="40" t="str">
        <f t="shared" si="9"/>
        <v>Wed</v>
      </c>
      <c r="AF30" s="40" t="str">
        <f t="shared" si="9"/>
        <v>Thu</v>
      </c>
      <c r="AG30" s="40" t="str">
        <f t="shared" si="9"/>
        <v>Fri</v>
      </c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</row>
    <row r="31" spans="1:79" x14ac:dyDescent="0.2">
      <c r="A31" s="28"/>
      <c r="B31" s="28">
        <v>11</v>
      </c>
      <c r="C31" s="40" t="str">
        <f t="shared" si="8"/>
        <v>Sat</v>
      </c>
      <c r="D31" s="40" t="str">
        <f t="shared" si="9"/>
        <v>Sun</v>
      </c>
      <c r="E31" s="40" t="str">
        <f t="shared" si="9"/>
        <v>Mon</v>
      </c>
      <c r="F31" s="40" t="str">
        <f t="shared" si="9"/>
        <v>Tue</v>
      </c>
      <c r="G31" s="40" t="str">
        <f t="shared" si="9"/>
        <v>Wed</v>
      </c>
      <c r="H31" s="40" t="str">
        <f t="shared" si="9"/>
        <v>Thu</v>
      </c>
      <c r="I31" s="40" t="str">
        <f t="shared" si="9"/>
        <v>Fri</v>
      </c>
      <c r="J31" s="40" t="str">
        <f t="shared" si="9"/>
        <v>Sat</v>
      </c>
      <c r="K31" s="40" t="str">
        <f t="shared" si="9"/>
        <v>Sun</v>
      </c>
      <c r="L31" s="40" t="str">
        <f t="shared" si="9"/>
        <v>Mon</v>
      </c>
      <c r="M31" s="40" t="str">
        <f t="shared" si="9"/>
        <v>Tue</v>
      </c>
      <c r="N31" s="40" t="str">
        <f t="shared" si="9"/>
        <v>Wed</v>
      </c>
      <c r="O31" s="40" t="str">
        <f t="shared" si="9"/>
        <v>Thu</v>
      </c>
      <c r="P31" s="40" t="str">
        <f t="shared" si="9"/>
        <v>Fri</v>
      </c>
      <c r="Q31" s="40" t="str">
        <f t="shared" si="9"/>
        <v>Sat</v>
      </c>
      <c r="R31" s="40" t="str">
        <f t="shared" si="9"/>
        <v>Sun</v>
      </c>
      <c r="S31" s="40" t="str">
        <f t="shared" si="9"/>
        <v>Mon</v>
      </c>
      <c r="T31" s="40" t="str">
        <f t="shared" si="9"/>
        <v>Tue</v>
      </c>
      <c r="U31" s="40" t="str">
        <f t="shared" si="9"/>
        <v>Wed</v>
      </c>
      <c r="V31" s="40" t="str">
        <f t="shared" si="9"/>
        <v>Thu</v>
      </c>
      <c r="W31" s="40" t="str">
        <f t="shared" si="9"/>
        <v>Fri</v>
      </c>
      <c r="X31" s="40" t="str">
        <f t="shared" si="9"/>
        <v>Sat</v>
      </c>
      <c r="Y31" s="40" t="str">
        <f t="shared" si="9"/>
        <v>Sun</v>
      </c>
      <c r="Z31" s="40" t="str">
        <f t="shared" si="9"/>
        <v>Mon</v>
      </c>
      <c r="AA31" s="40" t="str">
        <f t="shared" si="9"/>
        <v>Tue</v>
      </c>
      <c r="AB31" s="40" t="str">
        <f t="shared" si="9"/>
        <v>Wed</v>
      </c>
      <c r="AC31" s="40" t="str">
        <f t="shared" si="9"/>
        <v>Thu</v>
      </c>
      <c r="AD31" s="40" t="str">
        <f t="shared" si="9"/>
        <v>Fri</v>
      </c>
      <c r="AE31" s="40" t="str">
        <f t="shared" si="9"/>
        <v>Sat</v>
      </c>
      <c r="AF31" s="40" t="str">
        <f t="shared" si="9"/>
        <v>Sun</v>
      </c>
      <c r="AG31" s="40" t="str">
        <f t="shared" si="9"/>
        <v>Mon</v>
      </c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</row>
    <row r="32" spans="1:79" x14ac:dyDescent="0.2">
      <c r="A32" s="28"/>
      <c r="B32" s="28">
        <v>12</v>
      </c>
      <c r="C32" s="40" t="str">
        <f t="shared" si="8"/>
        <v>Mon</v>
      </c>
      <c r="D32" s="40" t="str">
        <f t="shared" si="9"/>
        <v>Tue</v>
      </c>
      <c r="E32" s="40" t="str">
        <f t="shared" si="9"/>
        <v>Wed</v>
      </c>
      <c r="F32" s="40" t="str">
        <f t="shared" si="9"/>
        <v>Thu</v>
      </c>
      <c r="G32" s="40" t="str">
        <f t="shared" si="9"/>
        <v>Fri</v>
      </c>
      <c r="H32" s="40" t="str">
        <f t="shared" si="9"/>
        <v>Sat</v>
      </c>
      <c r="I32" s="40" t="str">
        <f t="shared" si="9"/>
        <v>Sun</v>
      </c>
      <c r="J32" s="40" t="str">
        <f t="shared" si="9"/>
        <v>Mon</v>
      </c>
      <c r="K32" s="40" t="str">
        <f t="shared" si="9"/>
        <v>Tue</v>
      </c>
      <c r="L32" s="40" t="str">
        <f t="shared" si="9"/>
        <v>Wed</v>
      </c>
      <c r="M32" s="40" t="str">
        <f t="shared" si="9"/>
        <v>Thu</v>
      </c>
      <c r="N32" s="40" t="str">
        <f t="shared" si="9"/>
        <v>Fri</v>
      </c>
      <c r="O32" s="40" t="str">
        <f t="shared" si="9"/>
        <v>Sat</v>
      </c>
      <c r="P32" s="40" t="str">
        <f t="shared" si="9"/>
        <v>Sun</v>
      </c>
      <c r="Q32" s="40" t="str">
        <f t="shared" si="9"/>
        <v>Mon</v>
      </c>
      <c r="R32" s="40" t="str">
        <f t="shared" si="9"/>
        <v>Tue</v>
      </c>
      <c r="S32" s="40" t="str">
        <f t="shared" si="9"/>
        <v>Wed</v>
      </c>
      <c r="T32" s="40" t="str">
        <f t="shared" si="9"/>
        <v>Thu</v>
      </c>
      <c r="U32" s="40" t="str">
        <f t="shared" si="9"/>
        <v>Fri</v>
      </c>
      <c r="V32" s="40" t="str">
        <f t="shared" si="9"/>
        <v>Sat</v>
      </c>
      <c r="W32" s="40" t="str">
        <f t="shared" si="9"/>
        <v>Sun</v>
      </c>
      <c r="X32" s="40" t="str">
        <f t="shared" si="9"/>
        <v>Mon</v>
      </c>
      <c r="Y32" s="40" t="str">
        <f t="shared" si="9"/>
        <v>Tue</v>
      </c>
      <c r="Z32" s="40" t="str">
        <f t="shared" si="9"/>
        <v>Wed</v>
      </c>
      <c r="AA32" s="40" t="str">
        <f t="shared" si="9"/>
        <v>Thu</v>
      </c>
      <c r="AB32" s="40" t="str">
        <f t="shared" si="9"/>
        <v>Fri</v>
      </c>
      <c r="AC32" s="40" t="str">
        <f t="shared" si="9"/>
        <v>Sat</v>
      </c>
      <c r="AD32" s="40" t="str">
        <f t="shared" si="9"/>
        <v>Sun</v>
      </c>
      <c r="AE32" s="40" t="str">
        <f t="shared" si="9"/>
        <v>Mon</v>
      </c>
      <c r="AF32" s="40" t="str">
        <f t="shared" si="9"/>
        <v>Tue</v>
      </c>
      <c r="AG32" s="40" t="str">
        <f t="shared" si="9"/>
        <v>Wed</v>
      </c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</row>
    <row r="33" spans="1:74" x14ac:dyDescent="0.2">
      <c r="A33" s="28"/>
      <c r="B33" s="28"/>
      <c r="C33" s="36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</row>
    <row r="34" spans="1:74" x14ac:dyDescent="0.2">
      <c r="A34" s="28"/>
      <c r="B34" s="28"/>
      <c r="C34" s="36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4" x14ac:dyDescent="0.2">
      <c r="A35" s="28" t="s">
        <v>6</v>
      </c>
      <c r="B35" s="28">
        <f>+Invoer!D12</f>
        <v>2025</v>
      </c>
      <c r="C35" s="36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</row>
    <row r="36" spans="1:74" x14ac:dyDescent="0.2">
      <c r="A36" s="28" t="s">
        <v>7</v>
      </c>
      <c r="B36" s="28">
        <f>+Invoer!D13</f>
        <v>1</v>
      </c>
      <c r="C36" s="40" t="str">
        <f>INDEX(tabellen!$C$20:$AG$32,Invoer!$D$13+1,Invoer!F$13)</f>
        <v>Wed</v>
      </c>
      <c r="D36" s="40" t="str">
        <f>INDEX(tabellen!$C$20:$AG$32,Invoer!$D$13+1,Invoer!G$13)</f>
        <v>Thu</v>
      </c>
      <c r="E36" s="40" t="str">
        <f>INDEX(tabellen!$C$20:$AG$32,Invoer!$D$13+1,Invoer!H$13)</f>
        <v>Fri</v>
      </c>
      <c r="F36" s="40" t="str">
        <f>INDEX(tabellen!$C$20:$AG$32,Invoer!$D$13+1,Invoer!I$13)</f>
        <v>Sat</v>
      </c>
      <c r="G36" s="40" t="str">
        <f>INDEX(tabellen!$C$20:$AG$32,Invoer!$D$13+1,Invoer!J$13)</f>
        <v>Sun</v>
      </c>
      <c r="H36" s="40" t="str">
        <f>INDEX(tabellen!$C$20:$AG$32,Invoer!$D$13+1,Invoer!K$13)</f>
        <v>Mon</v>
      </c>
      <c r="I36" s="40" t="str">
        <f>INDEX(tabellen!$C$20:$AG$32,Invoer!$D$13+1,Invoer!L$13)</f>
        <v>Tue</v>
      </c>
      <c r="J36" s="40" t="str">
        <f>INDEX(tabellen!$C$20:$AG$32,Invoer!$D$13+1,Invoer!M$13)</f>
        <v>Wed</v>
      </c>
      <c r="K36" s="40" t="str">
        <f>INDEX(tabellen!$C$20:$AG$32,Invoer!$D$13+1,Invoer!N$13)</f>
        <v>Thu</v>
      </c>
      <c r="L36" s="40" t="str">
        <f>INDEX(tabellen!$C$20:$AG$32,Invoer!$D$13+1,Invoer!O$13)</f>
        <v>Fri</v>
      </c>
      <c r="M36" s="40" t="str">
        <f>INDEX(tabellen!$C$20:$AG$32,Invoer!$D$13+1,Invoer!P$13)</f>
        <v>Sat</v>
      </c>
      <c r="N36" s="40" t="str">
        <f>INDEX(tabellen!$C$20:$AG$32,Invoer!$D$13+1,Invoer!Q$13)</f>
        <v>Sun</v>
      </c>
      <c r="O36" s="40" t="str">
        <f>INDEX(tabellen!$C$20:$AG$32,Invoer!$D$13+1,Invoer!R$13)</f>
        <v>Mon</v>
      </c>
      <c r="P36" s="40" t="str">
        <f>INDEX(tabellen!$C$20:$AG$32,Invoer!$D$13+1,Invoer!S$13)</f>
        <v>Tue</v>
      </c>
      <c r="Q36" s="40" t="str">
        <f>INDEX(tabellen!$C$20:$AG$32,Invoer!$D$13+1,Invoer!T$13)</f>
        <v>Wed</v>
      </c>
      <c r="R36" s="40" t="str">
        <f>INDEX(tabellen!$C$20:$AG$32,Invoer!$D$13+1,Invoer!U$13)</f>
        <v>Thu</v>
      </c>
      <c r="S36" s="40" t="str">
        <f>INDEX(tabellen!$C$20:$AG$32,Invoer!$D$13+1,Invoer!V$13)</f>
        <v>Fri</v>
      </c>
      <c r="T36" s="40" t="str">
        <f>INDEX(tabellen!$C$20:$AG$32,Invoer!$D$13+1,Invoer!W$13)</f>
        <v>Sat</v>
      </c>
      <c r="U36" s="40" t="str">
        <f>INDEX(tabellen!$C$20:$AG$32,Invoer!$D$13+1,Invoer!X$13)</f>
        <v>Sun</v>
      </c>
      <c r="V36" s="40" t="str">
        <f>INDEX(tabellen!$C$20:$AG$32,Invoer!$D$13+1,Invoer!Y$13)</f>
        <v>Mon</v>
      </c>
      <c r="W36" s="40" t="str">
        <f>INDEX(tabellen!$C$20:$AG$32,Invoer!$D$13+1,Invoer!Z$13)</f>
        <v>Tue</v>
      </c>
      <c r="X36" s="40" t="str">
        <f>INDEX(tabellen!$C$20:$AG$32,Invoer!$D$13+1,Invoer!AA$13)</f>
        <v>Wed</v>
      </c>
      <c r="Y36" s="40" t="str">
        <f>INDEX(tabellen!$C$20:$AG$32,Invoer!$D$13+1,Invoer!AB$13)</f>
        <v>Thu</v>
      </c>
      <c r="Z36" s="40" t="str">
        <f>INDEX(tabellen!$C$20:$AG$32,Invoer!$D$13+1,Invoer!AC$13)</f>
        <v>Fri</v>
      </c>
      <c r="AA36" s="40" t="str">
        <f>INDEX(tabellen!$C$20:$AG$32,Invoer!$D$13+1,Invoer!AD$13)</f>
        <v>Sat</v>
      </c>
      <c r="AB36" s="40" t="str">
        <f>INDEX(tabellen!$C$20:$AG$32,Invoer!$D$13+1,Invoer!AE$13)</f>
        <v>Sun</v>
      </c>
      <c r="AC36" s="40" t="str">
        <f>INDEX(tabellen!$C$20:$AG$32,Invoer!$D$13+1,Invoer!AF$13)</f>
        <v>Mon</v>
      </c>
      <c r="AD36" s="40" t="str">
        <f>INDEX(tabellen!$C$20:$AG$32,Invoer!$D$13+1,Invoer!AG$13)</f>
        <v>Tue</v>
      </c>
      <c r="AE36" s="40" t="str">
        <f>INDEX(tabellen!$C$20:$AG$32,Invoer!$D$13+1,Invoer!AH$13)</f>
        <v>Wed</v>
      </c>
      <c r="AF36" s="40" t="str">
        <f>INDEX(tabellen!$C$20:$AG$32,Invoer!$D$13+1,Invoer!AI$13)</f>
        <v>Thu</v>
      </c>
      <c r="AG36" s="40" t="str">
        <f>INDEX(tabellen!$C$20:$AG$32,Invoer!$D$13+1,Invoer!AJ$13)</f>
        <v>Fri</v>
      </c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</row>
    <row r="37" spans="1:74" x14ac:dyDescent="0.2">
      <c r="A37" s="28"/>
      <c r="B37" s="28"/>
      <c r="C37" s="40" t="str">
        <f>VLOOKUP(C36,$AI$21:$AJ$27,2)</f>
        <v>Fri</v>
      </c>
      <c r="D37" s="40" t="str">
        <f t="shared" ref="D37:AG37" si="10">VLOOKUP(D36,$AI$21:$AJ$27,2)</f>
        <v>Mon</v>
      </c>
      <c r="E37" s="40" t="str">
        <f t="shared" si="10"/>
        <v>Thu</v>
      </c>
      <c r="F37" s="40" t="str">
        <f t="shared" si="10"/>
        <v>Mon</v>
      </c>
      <c r="G37" s="40" t="str">
        <f t="shared" si="10"/>
        <v>Mon</v>
      </c>
      <c r="H37" s="40" t="str">
        <f t="shared" si="10"/>
        <v>Mon</v>
      </c>
      <c r="I37" s="40" t="str">
        <f t="shared" si="10"/>
        <v>Mon</v>
      </c>
      <c r="J37" s="40" t="str">
        <f t="shared" si="10"/>
        <v>Fri</v>
      </c>
      <c r="K37" s="40" t="str">
        <f t="shared" si="10"/>
        <v>Mon</v>
      </c>
      <c r="L37" s="40" t="str">
        <f t="shared" si="10"/>
        <v>Thu</v>
      </c>
      <c r="M37" s="40" t="str">
        <f t="shared" si="10"/>
        <v>Mon</v>
      </c>
      <c r="N37" s="40" t="str">
        <f t="shared" si="10"/>
        <v>Mon</v>
      </c>
      <c r="O37" s="40" t="str">
        <f t="shared" si="10"/>
        <v>Mon</v>
      </c>
      <c r="P37" s="40" t="str">
        <f t="shared" si="10"/>
        <v>Mon</v>
      </c>
      <c r="Q37" s="40" t="str">
        <f t="shared" si="10"/>
        <v>Fri</v>
      </c>
      <c r="R37" s="40" t="str">
        <f t="shared" si="10"/>
        <v>Mon</v>
      </c>
      <c r="S37" s="40" t="str">
        <f t="shared" si="10"/>
        <v>Thu</v>
      </c>
      <c r="T37" s="40" t="str">
        <f t="shared" si="10"/>
        <v>Mon</v>
      </c>
      <c r="U37" s="40" t="str">
        <f t="shared" si="10"/>
        <v>Mon</v>
      </c>
      <c r="V37" s="40" t="str">
        <f t="shared" si="10"/>
        <v>Mon</v>
      </c>
      <c r="W37" s="40" t="str">
        <f t="shared" si="10"/>
        <v>Mon</v>
      </c>
      <c r="X37" s="40" t="str">
        <f t="shared" si="10"/>
        <v>Fri</v>
      </c>
      <c r="Y37" s="40" t="str">
        <f t="shared" si="10"/>
        <v>Mon</v>
      </c>
      <c r="Z37" s="40" t="str">
        <f t="shared" si="10"/>
        <v>Thu</v>
      </c>
      <c r="AA37" s="40" t="str">
        <f t="shared" si="10"/>
        <v>Mon</v>
      </c>
      <c r="AB37" s="40" t="str">
        <f t="shared" si="10"/>
        <v>Mon</v>
      </c>
      <c r="AC37" s="40" t="str">
        <f t="shared" si="10"/>
        <v>Mon</v>
      </c>
      <c r="AD37" s="40" t="str">
        <f t="shared" si="10"/>
        <v>Mon</v>
      </c>
      <c r="AE37" s="40" t="str">
        <f t="shared" si="10"/>
        <v>Fri</v>
      </c>
      <c r="AF37" s="40" t="str">
        <f t="shared" si="10"/>
        <v>Mon</v>
      </c>
      <c r="AG37" s="40" t="str">
        <f t="shared" si="10"/>
        <v>Thu</v>
      </c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</row>
    <row r="38" spans="1:74" x14ac:dyDescent="0.2">
      <c r="A38" s="28"/>
      <c r="B38" s="28"/>
      <c r="C38" s="3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</row>
    <row r="39" spans="1:74" x14ac:dyDescent="0.2">
      <c r="A39" s="28"/>
      <c r="B39" s="28"/>
      <c r="C39" s="36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</row>
    <row r="40" spans="1:74" x14ac:dyDescent="0.2">
      <c r="A40" s="28"/>
      <c r="B40" s="28"/>
      <c r="C40" s="36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</row>
    <row r="41" spans="1:74" x14ac:dyDescent="0.2">
      <c r="A41" s="37" t="s">
        <v>38</v>
      </c>
      <c r="B41" s="28"/>
      <c r="C41" s="36"/>
      <c r="D41" s="28"/>
      <c r="E41" s="41" t="s">
        <v>41</v>
      </c>
      <c r="F41" s="41" t="s">
        <v>42</v>
      </c>
      <c r="G41" s="41" t="s">
        <v>43</v>
      </c>
      <c r="H41" s="28"/>
      <c r="I41" s="28"/>
      <c r="J41" s="28" t="s">
        <v>39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</row>
    <row r="42" spans="1:74" ht="14.25" x14ac:dyDescent="0.2">
      <c r="A42" s="28"/>
      <c r="B42" s="42">
        <v>0</v>
      </c>
      <c r="C42" s="36"/>
      <c r="D42" s="43">
        <v>0</v>
      </c>
      <c r="E42" s="42">
        <f>ROUND(D42,4)</f>
        <v>0</v>
      </c>
      <c r="F42" s="42">
        <v>0</v>
      </c>
      <c r="G42" s="44">
        <v>0</v>
      </c>
      <c r="H42" s="28"/>
      <c r="I42" s="45"/>
      <c r="J42" s="46" t="s">
        <v>41</v>
      </c>
      <c r="K42" s="47">
        <v>0.15</v>
      </c>
      <c r="L42" s="28" t="s">
        <v>44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</row>
    <row r="43" spans="1:74" ht="14.25" x14ac:dyDescent="0.2">
      <c r="A43" s="28"/>
      <c r="B43" s="42">
        <f>+B42+0.25</f>
        <v>0.25</v>
      </c>
      <c r="C43" s="36"/>
      <c r="D43" s="43">
        <v>0.05</v>
      </c>
      <c r="E43" s="42">
        <f t="shared" ref="E43:E106" si="11">ROUND(D43,4)</f>
        <v>0.05</v>
      </c>
      <c r="F43" s="42">
        <f>F42+0.06</f>
        <v>0.06</v>
      </c>
      <c r="G43" s="44">
        <v>0.15</v>
      </c>
      <c r="H43" s="28"/>
      <c r="I43" s="45"/>
      <c r="J43" s="46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</row>
    <row r="44" spans="1:74" ht="14.25" x14ac:dyDescent="0.2">
      <c r="A44" s="28"/>
      <c r="B44" s="42">
        <f t="shared" ref="B44:B107" si="12">+B43+0.25</f>
        <v>0.5</v>
      </c>
      <c r="C44" s="36"/>
      <c r="D44" s="43">
        <f>IF(D43+0.05=0.6,1,D43+0.05)</f>
        <v>0.1</v>
      </c>
      <c r="E44" s="42">
        <f t="shared" si="11"/>
        <v>0.1</v>
      </c>
      <c r="F44" s="42">
        <f t="shared" ref="F44:F107" si="13">F43+0.06</f>
        <v>0.12</v>
      </c>
      <c r="G44" s="44">
        <v>0.3</v>
      </c>
      <c r="H44" s="28"/>
      <c r="I44" s="45"/>
      <c r="J44" s="46" t="s">
        <v>43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</row>
    <row r="45" spans="1:74" ht="14.25" x14ac:dyDescent="0.2">
      <c r="A45" s="28"/>
      <c r="B45" s="42">
        <f t="shared" si="12"/>
        <v>0.75</v>
      </c>
      <c r="C45" s="36"/>
      <c r="D45" s="43">
        <f>IF(D44+0.05=0.6,1,D44+0.05)</f>
        <v>0.15000000000000002</v>
      </c>
      <c r="E45" s="42">
        <f t="shared" si="11"/>
        <v>0.15</v>
      </c>
      <c r="F45" s="42">
        <f t="shared" si="13"/>
        <v>0.18</v>
      </c>
      <c r="G45" s="44">
        <v>0.45</v>
      </c>
      <c r="H45" s="28"/>
      <c r="I45" s="45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</row>
    <row r="46" spans="1:74" ht="14.25" x14ac:dyDescent="0.2">
      <c r="A46" s="28"/>
      <c r="B46" s="42">
        <f t="shared" si="12"/>
        <v>1</v>
      </c>
      <c r="C46" s="36"/>
      <c r="D46" s="43">
        <f t="shared" ref="D46:D108" si="14">IF(D45+0.05=0.6,1,D45+0.05)</f>
        <v>0.2</v>
      </c>
      <c r="E46" s="42">
        <f t="shared" si="11"/>
        <v>0.2</v>
      </c>
      <c r="F46" s="42">
        <f t="shared" si="13"/>
        <v>0.24</v>
      </c>
      <c r="G46" s="44">
        <v>1</v>
      </c>
      <c r="H46" s="28"/>
      <c r="I46" s="45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</row>
    <row r="47" spans="1:74" ht="14.25" x14ac:dyDescent="0.2">
      <c r="A47" s="28"/>
      <c r="B47" s="42">
        <f t="shared" si="12"/>
        <v>1.25</v>
      </c>
      <c r="C47" s="36"/>
      <c r="D47" s="43">
        <f t="shared" si="14"/>
        <v>0.25</v>
      </c>
      <c r="E47" s="42">
        <f t="shared" si="11"/>
        <v>0.25</v>
      </c>
      <c r="F47" s="42">
        <f t="shared" si="13"/>
        <v>0.3</v>
      </c>
      <c r="G47" s="44">
        <v>1.1499999999999999</v>
      </c>
      <c r="H47" s="28"/>
      <c r="I47" s="45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</row>
    <row r="48" spans="1:74" ht="14.25" x14ac:dyDescent="0.2">
      <c r="A48" s="28"/>
      <c r="B48" s="42">
        <f t="shared" si="12"/>
        <v>1.5</v>
      </c>
      <c r="C48" s="36"/>
      <c r="D48" s="43">
        <f t="shared" si="14"/>
        <v>0.3</v>
      </c>
      <c r="E48" s="42">
        <f t="shared" si="11"/>
        <v>0.3</v>
      </c>
      <c r="F48" s="42">
        <f t="shared" si="13"/>
        <v>0.36</v>
      </c>
      <c r="G48" s="44">
        <v>1.3</v>
      </c>
      <c r="H48" s="28"/>
      <c r="I48" s="45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</row>
    <row r="49" spans="1:74" ht="14.25" x14ac:dyDescent="0.2">
      <c r="A49" s="28"/>
      <c r="B49" s="42">
        <f t="shared" si="12"/>
        <v>1.75</v>
      </c>
      <c r="C49" s="36"/>
      <c r="D49" s="43">
        <f t="shared" si="14"/>
        <v>0.35</v>
      </c>
      <c r="E49" s="42">
        <f t="shared" si="11"/>
        <v>0.35</v>
      </c>
      <c r="F49" s="42">
        <f t="shared" si="13"/>
        <v>0.42</v>
      </c>
      <c r="G49" s="44">
        <v>1.45</v>
      </c>
      <c r="H49" s="28"/>
      <c r="I49" s="45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</row>
    <row r="50" spans="1:74" ht="14.25" x14ac:dyDescent="0.2">
      <c r="A50" s="28"/>
      <c r="B50" s="42">
        <f t="shared" si="12"/>
        <v>2</v>
      </c>
      <c r="C50" s="36"/>
      <c r="D50" s="43">
        <f t="shared" si="14"/>
        <v>0.39999999999999997</v>
      </c>
      <c r="E50" s="42">
        <f t="shared" si="11"/>
        <v>0.4</v>
      </c>
      <c r="F50" s="42">
        <f t="shared" si="13"/>
        <v>0.48</v>
      </c>
      <c r="G50" s="44">
        <v>2</v>
      </c>
      <c r="H50" s="28"/>
      <c r="I50" s="45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</row>
    <row r="51" spans="1:74" ht="14.25" x14ac:dyDescent="0.2">
      <c r="A51" s="28"/>
      <c r="B51" s="42">
        <f t="shared" si="12"/>
        <v>2.25</v>
      </c>
      <c r="C51" s="36"/>
      <c r="D51" s="43">
        <f t="shared" si="14"/>
        <v>0.44999999999999996</v>
      </c>
      <c r="E51" s="42">
        <f t="shared" si="11"/>
        <v>0.45</v>
      </c>
      <c r="F51" s="42">
        <f t="shared" si="13"/>
        <v>0.54</v>
      </c>
      <c r="G51" s="44">
        <v>2.15</v>
      </c>
      <c r="H51" s="28"/>
      <c r="I51" s="45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</row>
    <row r="52" spans="1:74" ht="14.25" x14ac:dyDescent="0.2">
      <c r="A52" s="28"/>
      <c r="B52" s="42">
        <f t="shared" si="12"/>
        <v>2.5</v>
      </c>
      <c r="C52" s="36"/>
      <c r="D52" s="43">
        <f t="shared" si="14"/>
        <v>0.49999999999999994</v>
      </c>
      <c r="E52" s="42">
        <f t="shared" si="11"/>
        <v>0.5</v>
      </c>
      <c r="F52" s="42">
        <v>1</v>
      </c>
      <c r="G52" s="44">
        <v>2.2999999999999998</v>
      </c>
      <c r="H52" s="28"/>
      <c r="I52" s="45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</row>
    <row r="53" spans="1:74" ht="14.25" x14ac:dyDescent="0.2">
      <c r="A53" s="28"/>
      <c r="B53" s="42">
        <f t="shared" si="12"/>
        <v>2.75</v>
      </c>
      <c r="C53" s="36"/>
      <c r="D53" s="43">
        <f t="shared" si="14"/>
        <v>0.54999999999999993</v>
      </c>
      <c r="E53" s="42">
        <f t="shared" si="11"/>
        <v>0.55000000000000004</v>
      </c>
      <c r="F53" s="42">
        <f t="shared" si="13"/>
        <v>1.06</v>
      </c>
      <c r="G53" s="44">
        <v>2.4500000000000002</v>
      </c>
      <c r="H53" s="28"/>
      <c r="I53" s="45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</row>
    <row r="54" spans="1:74" ht="14.25" x14ac:dyDescent="0.2">
      <c r="A54" s="28"/>
      <c r="B54" s="42">
        <f t="shared" si="12"/>
        <v>3</v>
      </c>
      <c r="C54" s="36"/>
      <c r="D54" s="43">
        <f t="shared" si="14"/>
        <v>1</v>
      </c>
      <c r="E54" s="42">
        <f t="shared" si="11"/>
        <v>1</v>
      </c>
      <c r="F54" s="42">
        <f t="shared" si="13"/>
        <v>1.1200000000000001</v>
      </c>
      <c r="G54" s="44">
        <v>3</v>
      </c>
      <c r="H54" s="28"/>
      <c r="I54" s="45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</row>
    <row r="55" spans="1:74" ht="14.25" x14ac:dyDescent="0.2">
      <c r="A55" s="28"/>
      <c r="B55" s="42">
        <f t="shared" si="12"/>
        <v>3.25</v>
      </c>
      <c r="C55" s="36"/>
      <c r="D55" s="43">
        <f t="shared" si="14"/>
        <v>1.05</v>
      </c>
      <c r="E55" s="42">
        <f t="shared" si="11"/>
        <v>1.05</v>
      </c>
      <c r="F55" s="42">
        <f t="shared" si="13"/>
        <v>1.1800000000000002</v>
      </c>
      <c r="G55" s="44">
        <v>3.15</v>
      </c>
      <c r="H55" s="28"/>
      <c r="I55" s="45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</row>
    <row r="56" spans="1:74" ht="14.25" x14ac:dyDescent="0.2">
      <c r="A56" s="28"/>
      <c r="B56" s="42">
        <f t="shared" si="12"/>
        <v>3.5</v>
      </c>
      <c r="C56" s="36"/>
      <c r="D56" s="43">
        <f t="shared" si="14"/>
        <v>1.1000000000000001</v>
      </c>
      <c r="E56" s="42">
        <f t="shared" si="11"/>
        <v>1.1000000000000001</v>
      </c>
      <c r="F56" s="42">
        <f t="shared" si="13"/>
        <v>1.2400000000000002</v>
      </c>
      <c r="G56" s="44">
        <v>3.3</v>
      </c>
      <c r="H56" s="28"/>
      <c r="I56" s="45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</row>
    <row r="57" spans="1:74" ht="14.25" x14ac:dyDescent="0.2">
      <c r="A57" s="28"/>
      <c r="B57" s="42">
        <f t="shared" si="12"/>
        <v>3.75</v>
      </c>
      <c r="C57" s="36"/>
      <c r="D57" s="43">
        <f t="shared" si="14"/>
        <v>1.1500000000000001</v>
      </c>
      <c r="E57" s="42">
        <f t="shared" si="11"/>
        <v>1.1499999999999999</v>
      </c>
      <c r="F57" s="42">
        <f t="shared" si="13"/>
        <v>1.3000000000000003</v>
      </c>
      <c r="G57" s="44">
        <v>3.45</v>
      </c>
      <c r="H57" s="28"/>
      <c r="I57" s="45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</row>
    <row r="58" spans="1:74" ht="14.25" x14ac:dyDescent="0.2">
      <c r="A58" s="28"/>
      <c r="B58" s="42">
        <f t="shared" si="12"/>
        <v>4</v>
      </c>
      <c r="C58" s="36"/>
      <c r="D58" s="43">
        <f t="shared" si="14"/>
        <v>1.2000000000000002</v>
      </c>
      <c r="E58" s="42">
        <f t="shared" si="11"/>
        <v>1.2</v>
      </c>
      <c r="F58" s="42">
        <f t="shared" si="13"/>
        <v>1.3600000000000003</v>
      </c>
      <c r="G58" s="44">
        <v>4</v>
      </c>
      <c r="H58" s="28"/>
      <c r="I58" s="45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</row>
    <row r="59" spans="1:74" ht="14.25" x14ac:dyDescent="0.2">
      <c r="A59" s="28"/>
      <c r="B59" s="42">
        <f t="shared" si="12"/>
        <v>4.25</v>
      </c>
      <c r="C59" s="36"/>
      <c r="D59" s="43">
        <f t="shared" si="14"/>
        <v>1.2500000000000002</v>
      </c>
      <c r="E59" s="42">
        <f t="shared" si="11"/>
        <v>1.25</v>
      </c>
      <c r="F59" s="42">
        <f t="shared" si="13"/>
        <v>1.4200000000000004</v>
      </c>
      <c r="G59" s="44">
        <v>4.1500000000000004</v>
      </c>
      <c r="H59" s="28"/>
      <c r="I59" s="45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</row>
    <row r="60" spans="1:74" ht="14.25" x14ac:dyDescent="0.2">
      <c r="A60" s="28"/>
      <c r="B60" s="42">
        <f t="shared" si="12"/>
        <v>4.5</v>
      </c>
      <c r="C60" s="36"/>
      <c r="D60" s="43">
        <f t="shared" si="14"/>
        <v>1.3000000000000003</v>
      </c>
      <c r="E60" s="42">
        <f t="shared" si="11"/>
        <v>1.3</v>
      </c>
      <c r="F60" s="42">
        <f t="shared" si="13"/>
        <v>1.4800000000000004</v>
      </c>
      <c r="G60" s="44">
        <v>4.3</v>
      </c>
      <c r="H60" s="28"/>
      <c r="I60" s="45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1:74" ht="14.25" x14ac:dyDescent="0.2">
      <c r="A61" s="28"/>
      <c r="B61" s="42">
        <f t="shared" si="12"/>
        <v>4.75</v>
      </c>
      <c r="C61" s="36"/>
      <c r="D61" s="43">
        <f t="shared" si="14"/>
        <v>1.3500000000000003</v>
      </c>
      <c r="E61" s="42">
        <f t="shared" si="11"/>
        <v>1.35</v>
      </c>
      <c r="F61" s="42">
        <f t="shared" si="13"/>
        <v>1.5400000000000005</v>
      </c>
      <c r="G61" s="44">
        <v>4.45</v>
      </c>
      <c r="H61" s="28"/>
      <c r="I61" s="45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</row>
    <row r="62" spans="1:74" ht="14.25" x14ac:dyDescent="0.2">
      <c r="A62" s="28"/>
      <c r="B62" s="42">
        <f t="shared" si="12"/>
        <v>5</v>
      </c>
      <c r="C62" s="36"/>
      <c r="D62" s="43">
        <f t="shared" si="14"/>
        <v>1.4000000000000004</v>
      </c>
      <c r="E62" s="42">
        <f t="shared" si="11"/>
        <v>1.4</v>
      </c>
      <c r="F62" s="42">
        <v>2</v>
      </c>
      <c r="G62" s="44">
        <v>5</v>
      </c>
      <c r="H62" s="28"/>
      <c r="I62" s="45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</row>
    <row r="63" spans="1:74" ht="14.25" x14ac:dyDescent="0.2">
      <c r="A63" s="28"/>
      <c r="B63" s="42">
        <f t="shared" si="12"/>
        <v>5.25</v>
      </c>
      <c r="C63" s="36"/>
      <c r="D63" s="43">
        <f t="shared" si="14"/>
        <v>1.4500000000000004</v>
      </c>
      <c r="E63" s="42">
        <f t="shared" si="11"/>
        <v>1.45</v>
      </c>
      <c r="F63" s="42">
        <f t="shared" si="13"/>
        <v>2.06</v>
      </c>
      <c r="G63" s="44">
        <v>5.15</v>
      </c>
      <c r="H63" s="28"/>
      <c r="I63" s="45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</row>
    <row r="64" spans="1:74" ht="14.25" x14ac:dyDescent="0.2">
      <c r="A64" s="28"/>
      <c r="B64" s="42">
        <f t="shared" si="12"/>
        <v>5.5</v>
      </c>
      <c r="C64" s="36"/>
      <c r="D64" s="43">
        <f t="shared" si="14"/>
        <v>1.5000000000000004</v>
      </c>
      <c r="E64" s="42">
        <f t="shared" si="11"/>
        <v>1.5</v>
      </c>
      <c r="F64" s="42">
        <f t="shared" si="13"/>
        <v>2.12</v>
      </c>
      <c r="G64" s="44">
        <v>5.3</v>
      </c>
      <c r="H64" s="28"/>
      <c r="I64" s="45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</row>
    <row r="65" spans="1:74" ht="14.25" x14ac:dyDescent="0.2">
      <c r="A65" s="28"/>
      <c r="B65" s="42">
        <f t="shared" si="12"/>
        <v>5.75</v>
      </c>
      <c r="C65" s="36"/>
      <c r="D65" s="43">
        <f t="shared" si="14"/>
        <v>1.5500000000000005</v>
      </c>
      <c r="E65" s="42">
        <f t="shared" si="11"/>
        <v>1.55</v>
      </c>
      <c r="F65" s="42">
        <f t="shared" si="13"/>
        <v>2.1800000000000002</v>
      </c>
      <c r="G65" s="44">
        <v>5.45</v>
      </c>
      <c r="H65" s="28"/>
      <c r="I65" s="45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</row>
    <row r="66" spans="1:74" ht="14.25" x14ac:dyDescent="0.2">
      <c r="A66" s="28"/>
      <c r="B66" s="42">
        <f t="shared" si="12"/>
        <v>6</v>
      </c>
      <c r="C66" s="36"/>
      <c r="D66" s="43">
        <v>2</v>
      </c>
      <c r="E66" s="42">
        <f t="shared" si="11"/>
        <v>2</v>
      </c>
      <c r="F66" s="42">
        <f t="shared" si="13"/>
        <v>2.2400000000000002</v>
      </c>
      <c r="G66" s="44">
        <v>6</v>
      </c>
      <c r="H66" s="28"/>
      <c r="I66" s="45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</row>
    <row r="67" spans="1:74" ht="14.25" x14ac:dyDescent="0.2">
      <c r="A67" s="28"/>
      <c r="B67" s="42">
        <f t="shared" si="12"/>
        <v>6.25</v>
      </c>
      <c r="C67" s="36"/>
      <c r="D67" s="43">
        <f t="shared" si="14"/>
        <v>2.0499999999999998</v>
      </c>
      <c r="E67" s="42">
        <f t="shared" si="11"/>
        <v>2.0499999999999998</v>
      </c>
      <c r="F67" s="42">
        <f t="shared" si="13"/>
        <v>2.3000000000000003</v>
      </c>
      <c r="G67" s="44">
        <v>6.15</v>
      </c>
      <c r="H67" s="28"/>
      <c r="I67" s="45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</row>
    <row r="68" spans="1:74" ht="14.25" x14ac:dyDescent="0.2">
      <c r="A68" s="28"/>
      <c r="B68" s="42">
        <f t="shared" si="12"/>
        <v>6.5</v>
      </c>
      <c r="C68" s="36"/>
      <c r="D68" s="43">
        <f t="shared" si="14"/>
        <v>2.0999999999999996</v>
      </c>
      <c r="E68" s="42">
        <f t="shared" si="11"/>
        <v>2.1</v>
      </c>
      <c r="F68" s="42">
        <f t="shared" si="13"/>
        <v>2.3600000000000003</v>
      </c>
      <c r="G68" s="44">
        <v>6.3</v>
      </c>
      <c r="H68" s="28"/>
      <c r="I68" s="45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</row>
    <row r="69" spans="1:74" ht="14.25" x14ac:dyDescent="0.2">
      <c r="A69" s="28"/>
      <c r="B69" s="42">
        <f t="shared" si="12"/>
        <v>6.75</v>
      </c>
      <c r="C69" s="36"/>
      <c r="D69" s="43">
        <f t="shared" si="14"/>
        <v>2.1499999999999995</v>
      </c>
      <c r="E69" s="42">
        <f t="shared" si="11"/>
        <v>2.15</v>
      </c>
      <c r="F69" s="42">
        <f t="shared" si="13"/>
        <v>2.4200000000000004</v>
      </c>
      <c r="G69" s="44">
        <v>6.45</v>
      </c>
      <c r="H69" s="28"/>
      <c r="I69" s="45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</row>
    <row r="70" spans="1:74" ht="14.25" x14ac:dyDescent="0.2">
      <c r="A70" s="28"/>
      <c r="B70" s="42">
        <f t="shared" si="12"/>
        <v>7</v>
      </c>
      <c r="C70" s="36"/>
      <c r="D70" s="43">
        <f t="shared" si="14"/>
        <v>2.1999999999999993</v>
      </c>
      <c r="E70" s="42">
        <f t="shared" si="11"/>
        <v>2.2000000000000002</v>
      </c>
      <c r="F70" s="42">
        <f t="shared" si="13"/>
        <v>2.4800000000000004</v>
      </c>
      <c r="G70" s="44">
        <v>7</v>
      </c>
      <c r="H70" s="28"/>
      <c r="I70" s="45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</row>
    <row r="71" spans="1:74" ht="14.25" x14ac:dyDescent="0.2">
      <c r="A71" s="28"/>
      <c r="B71" s="42">
        <f t="shared" si="12"/>
        <v>7.25</v>
      </c>
      <c r="C71" s="36"/>
      <c r="D71" s="43">
        <f t="shared" si="14"/>
        <v>2.2499999999999991</v>
      </c>
      <c r="E71" s="42">
        <f t="shared" si="11"/>
        <v>2.25</v>
      </c>
      <c r="F71" s="42">
        <f t="shared" si="13"/>
        <v>2.5400000000000005</v>
      </c>
      <c r="G71" s="44">
        <v>7.15</v>
      </c>
      <c r="H71" s="28"/>
      <c r="I71" s="45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</row>
    <row r="72" spans="1:74" ht="14.25" x14ac:dyDescent="0.2">
      <c r="A72" s="28"/>
      <c r="B72" s="42">
        <f t="shared" si="12"/>
        <v>7.5</v>
      </c>
      <c r="C72" s="36"/>
      <c r="D72" s="43">
        <f t="shared" si="14"/>
        <v>2.2999999999999989</v>
      </c>
      <c r="E72" s="42">
        <f t="shared" si="11"/>
        <v>2.2999999999999998</v>
      </c>
      <c r="F72" s="42">
        <v>3</v>
      </c>
      <c r="G72" s="44">
        <v>7.3</v>
      </c>
      <c r="H72" s="28"/>
      <c r="I72" s="45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</row>
    <row r="73" spans="1:74" ht="14.25" x14ac:dyDescent="0.2">
      <c r="A73" s="28"/>
      <c r="B73" s="42">
        <f t="shared" si="12"/>
        <v>7.75</v>
      </c>
      <c r="C73" s="36"/>
      <c r="D73" s="43">
        <f t="shared" si="14"/>
        <v>2.3499999999999988</v>
      </c>
      <c r="E73" s="42">
        <f t="shared" si="11"/>
        <v>2.35</v>
      </c>
      <c r="F73" s="42">
        <f t="shared" si="13"/>
        <v>3.06</v>
      </c>
      <c r="G73" s="44">
        <v>7.45</v>
      </c>
      <c r="H73" s="28"/>
      <c r="I73" s="45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</row>
    <row r="74" spans="1:74" ht="14.25" x14ac:dyDescent="0.2">
      <c r="A74" s="28"/>
      <c r="B74" s="42">
        <f t="shared" si="12"/>
        <v>8</v>
      </c>
      <c r="C74" s="36"/>
      <c r="D74" s="43">
        <f t="shared" si="14"/>
        <v>2.3999999999999986</v>
      </c>
      <c r="E74" s="42">
        <f t="shared" si="11"/>
        <v>2.4</v>
      </c>
      <c r="F74" s="42">
        <f t="shared" si="13"/>
        <v>3.12</v>
      </c>
      <c r="G74" s="44">
        <v>8</v>
      </c>
      <c r="H74" s="28"/>
      <c r="I74" s="45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</row>
    <row r="75" spans="1:74" ht="14.25" x14ac:dyDescent="0.2">
      <c r="A75" s="28"/>
      <c r="B75" s="42">
        <f t="shared" si="12"/>
        <v>8.25</v>
      </c>
      <c r="C75" s="36"/>
      <c r="D75" s="43">
        <f t="shared" si="14"/>
        <v>2.4499999999999984</v>
      </c>
      <c r="E75" s="42">
        <f t="shared" si="11"/>
        <v>2.4500000000000002</v>
      </c>
      <c r="F75" s="42">
        <f t="shared" si="13"/>
        <v>3.18</v>
      </c>
      <c r="G75" s="44">
        <v>8.15</v>
      </c>
      <c r="H75" s="28"/>
      <c r="I75" s="45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</row>
    <row r="76" spans="1:74" ht="14.25" x14ac:dyDescent="0.2">
      <c r="A76" s="28"/>
      <c r="B76" s="42">
        <f t="shared" si="12"/>
        <v>8.5</v>
      </c>
      <c r="C76" s="36"/>
      <c r="D76" s="43">
        <f t="shared" si="14"/>
        <v>2.4999999999999982</v>
      </c>
      <c r="E76" s="42">
        <f t="shared" si="11"/>
        <v>2.5</v>
      </c>
      <c r="F76" s="42">
        <f t="shared" si="13"/>
        <v>3.24</v>
      </c>
      <c r="G76" s="44">
        <v>8.3000000000000007</v>
      </c>
      <c r="H76" s="28"/>
      <c r="I76" s="45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</row>
    <row r="77" spans="1:74" ht="14.25" x14ac:dyDescent="0.2">
      <c r="A77" s="28"/>
      <c r="B77" s="42">
        <f t="shared" si="12"/>
        <v>8.75</v>
      </c>
      <c r="C77" s="36"/>
      <c r="D77" s="43">
        <f t="shared" si="14"/>
        <v>2.549999999999998</v>
      </c>
      <c r="E77" s="42">
        <f t="shared" si="11"/>
        <v>2.5499999999999998</v>
      </c>
      <c r="F77" s="42">
        <f t="shared" si="13"/>
        <v>3.3000000000000003</v>
      </c>
      <c r="G77" s="44">
        <v>8.4499999999999993</v>
      </c>
      <c r="H77" s="28"/>
      <c r="I77" s="45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</row>
    <row r="78" spans="1:74" ht="14.25" x14ac:dyDescent="0.2">
      <c r="A78" s="28"/>
      <c r="B78" s="42">
        <f t="shared" si="12"/>
        <v>9</v>
      </c>
      <c r="C78" s="36"/>
      <c r="D78" s="43">
        <v>3</v>
      </c>
      <c r="E78" s="42">
        <f t="shared" si="11"/>
        <v>3</v>
      </c>
      <c r="F78" s="42">
        <f t="shared" si="13"/>
        <v>3.3600000000000003</v>
      </c>
      <c r="G78" s="44">
        <v>9</v>
      </c>
      <c r="H78" s="28"/>
      <c r="I78" s="45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</row>
    <row r="79" spans="1:74" ht="14.25" x14ac:dyDescent="0.2">
      <c r="A79" s="28"/>
      <c r="B79" s="42">
        <f t="shared" si="12"/>
        <v>9.25</v>
      </c>
      <c r="C79" s="36"/>
      <c r="D79" s="43">
        <f t="shared" si="14"/>
        <v>3.05</v>
      </c>
      <c r="E79" s="42">
        <f t="shared" si="11"/>
        <v>3.05</v>
      </c>
      <c r="F79" s="42">
        <f t="shared" si="13"/>
        <v>3.4200000000000004</v>
      </c>
      <c r="G79" s="44">
        <v>9.15</v>
      </c>
      <c r="H79" s="28"/>
      <c r="I79" s="45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</row>
    <row r="80" spans="1:74" ht="14.25" x14ac:dyDescent="0.2">
      <c r="A80" s="28"/>
      <c r="B80" s="42">
        <f t="shared" si="12"/>
        <v>9.5</v>
      </c>
      <c r="C80" s="36"/>
      <c r="D80" s="43">
        <f t="shared" si="14"/>
        <v>3.0999999999999996</v>
      </c>
      <c r="E80" s="42">
        <f t="shared" si="11"/>
        <v>3.1</v>
      </c>
      <c r="F80" s="42">
        <f t="shared" si="13"/>
        <v>3.4800000000000004</v>
      </c>
      <c r="G80" s="44">
        <v>9.3000000000000007</v>
      </c>
      <c r="H80" s="28"/>
      <c r="I80" s="45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</row>
    <row r="81" spans="1:74" ht="14.25" x14ac:dyDescent="0.2">
      <c r="A81" s="28"/>
      <c r="B81" s="42">
        <f t="shared" si="12"/>
        <v>9.75</v>
      </c>
      <c r="C81" s="36"/>
      <c r="D81" s="43">
        <f t="shared" si="14"/>
        <v>3.1499999999999995</v>
      </c>
      <c r="E81" s="42">
        <f t="shared" si="11"/>
        <v>3.15</v>
      </c>
      <c r="F81" s="42">
        <f t="shared" si="13"/>
        <v>3.5400000000000005</v>
      </c>
      <c r="G81" s="44">
        <v>9.4499999999999993</v>
      </c>
      <c r="H81" s="28"/>
      <c r="I81" s="45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</row>
    <row r="82" spans="1:74" ht="14.25" x14ac:dyDescent="0.2">
      <c r="A82" s="28"/>
      <c r="B82" s="42">
        <f t="shared" si="12"/>
        <v>10</v>
      </c>
      <c r="C82" s="36"/>
      <c r="D82" s="43">
        <f t="shared" si="14"/>
        <v>3.1999999999999993</v>
      </c>
      <c r="E82" s="42">
        <f t="shared" si="11"/>
        <v>3.2</v>
      </c>
      <c r="F82" s="42">
        <v>4</v>
      </c>
      <c r="G82" s="44">
        <v>10</v>
      </c>
      <c r="H82" s="28"/>
      <c r="I82" s="45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</row>
    <row r="83" spans="1:74" ht="14.25" x14ac:dyDescent="0.2">
      <c r="A83" s="28"/>
      <c r="B83" s="42">
        <f t="shared" si="12"/>
        <v>10.25</v>
      </c>
      <c r="C83" s="36"/>
      <c r="D83" s="43">
        <f t="shared" si="14"/>
        <v>3.2499999999999991</v>
      </c>
      <c r="E83" s="42">
        <f t="shared" si="11"/>
        <v>3.25</v>
      </c>
      <c r="F83" s="42">
        <f t="shared" si="13"/>
        <v>4.0599999999999996</v>
      </c>
      <c r="G83" s="44">
        <v>10.15</v>
      </c>
      <c r="H83" s="28"/>
      <c r="I83" s="45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</row>
    <row r="84" spans="1:74" ht="14.25" x14ac:dyDescent="0.2">
      <c r="A84" s="28"/>
      <c r="B84" s="42">
        <f t="shared" si="12"/>
        <v>10.5</v>
      </c>
      <c r="C84" s="36"/>
      <c r="D84" s="43">
        <f t="shared" si="14"/>
        <v>3.2999999999999989</v>
      </c>
      <c r="E84" s="42">
        <f t="shared" si="11"/>
        <v>3.3</v>
      </c>
      <c r="F84" s="42">
        <f t="shared" si="13"/>
        <v>4.1199999999999992</v>
      </c>
      <c r="G84" s="44">
        <v>10.3</v>
      </c>
      <c r="H84" s="28"/>
      <c r="I84" s="45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</row>
    <row r="85" spans="1:74" ht="14.25" x14ac:dyDescent="0.2">
      <c r="A85" s="28"/>
      <c r="B85" s="42">
        <f t="shared" si="12"/>
        <v>10.75</v>
      </c>
      <c r="C85" s="36"/>
      <c r="D85" s="43">
        <f t="shared" si="14"/>
        <v>3.3499999999999988</v>
      </c>
      <c r="E85" s="42">
        <f t="shared" si="11"/>
        <v>3.35</v>
      </c>
      <c r="F85" s="42">
        <f t="shared" si="13"/>
        <v>4.1799999999999988</v>
      </c>
      <c r="G85" s="44">
        <v>10.45</v>
      </c>
      <c r="H85" s="28"/>
      <c r="I85" s="45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</row>
    <row r="86" spans="1:74" ht="14.25" x14ac:dyDescent="0.2">
      <c r="A86" s="28"/>
      <c r="B86" s="42">
        <f t="shared" si="12"/>
        <v>11</v>
      </c>
      <c r="C86" s="36"/>
      <c r="D86" s="43">
        <f t="shared" si="14"/>
        <v>3.3999999999999986</v>
      </c>
      <c r="E86" s="42">
        <f t="shared" si="11"/>
        <v>3.4</v>
      </c>
      <c r="F86" s="42">
        <f t="shared" si="13"/>
        <v>4.2399999999999984</v>
      </c>
      <c r="G86" s="44">
        <v>11</v>
      </c>
      <c r="H86" s="28"/>
      <c r="I86" s="45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</row>
    <row r="87" spans="1:74" ht="14.25" x14ac:dyDescent="0.2">
      <c r="A87" s="28"/>
      <c r="B87" s="42">
        <f t="shared" si="12"/>
        <v>11.25</v>
      </c>
      <c r="C87" s="36"/>
      <c r="D87" s="43">
        <f t="shared" si="14"/>
        <v>3.4499999999999984</v>
      </c>
      <c r="E87" s="42">
        <f t="shared" si="11"/>
        <v>3.45</v>
      </c>
      <c r="F87" s="42">
        <f t="shared" si="13"/>
        <v>4.299999999999998</v>
      </c>
      <c r="G87" s="44">
        <v>11.15</v>
      </c>
      <c r="H87" s="28"/>
      <c r="I87" s="45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</row>
    <row r="88" spans="1:74" ht="14.25" x14ac:dyDescent="0.2">
      <c r="A88" s="28"/>
      <c r="B88" s="42">
        <f t="shared" si="12"/>
        <v>11.5</v>
      </c>
      <c r="C88" s="36"/>
      <c r="D88" s="43">
        <f t="shared" si="14"/>
        <v>3.4999999999999982</v>
      </c>
      <c r="E88" s="42">
        <f t="shared" si="11"/>
        <v>3.5</v>
      </c>
      <c r="F88" s="42">
        <f t="shared" si="13"/>
        <v>4.3599999999999977</v>
      </c>
      <c r="G88" s="44">
        <v>11.3</v>
      </c>
      <c r="H88" s="28"/>
      <c r="I88" s="45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</row>
    <row r="89" spans="1:74" ht="14.25" x14ac:dyDescent="0.2">
      <c r="A89" s="28"/>
      <c r="B89" s="42">
        <f t="shared" si="12"/>
        <v>11.75</v>
      </c>
      <c r="C89" s="36"/>
      <c r="D89" s="43">
        <f t="shared" si="14"/>
        <v>3.549999999999998</v>
      </c>
      <c r="E89" s="42">
        <f t="shared" si="11"/>
        <v>3.55</v>
      </c>
      <c r="F89" s="42">
        <f t="shared" si="13"/>
        <v>4.4199999999999973</v>
      </c>
      <c r="G89" s="44">
        <v>11.45</v>
      </c>
      <c r="H89" s="28"/>
      <c r="I89" s="4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</row>
    <row r="90" spans="1:74" ht="14.25" x14ac:dyDescent="0.2">
      <c r="A90" s="28"/>
      <c r="B90" s="42">
        <f t="shared" si="12"/>
        <v>12</v>
      </c>
      <c r="C90" s="36"/>
      <c r="D90" s="43">
        <v>4</v>
      </c>
      <c r="E90" s="42">
        <f t="shared" si="11"/>
        <v>4</v>
      </c>
      <c r="F90" s="42">
        <f t="shared" si="13"/>
        <v>4.4799999999999969</v>
      </c>
      <c r="G90" s="44">
        <v>12</v>
      </c>
      <c r="H90" s="28"/>
      <c r="I90" s="45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</row>
    <row r="91" spans="1:74" ht="14.25" x14ac:dyDescent="0.2">
      <c r="A91" s="28"/>
      <c r="B91" s="42">
        <f t="shared" si="12"/>
        <v>12.25</v>
      </c>
      <c r="C91" s="36"/>
      <c r="D91" s="43">
        <f t="shared" si="14"/>
        <v>4.05</v>
      </c>
      <c r="E91" s="42">
        <f t="shared" si="11"/>
        <v>4.05</v>
      </c>
      <c r="F91" s="42">
        <f t="shared" si="13"/>
        <v>4.5399999999999965</v>
      </c>
      <c r="G91" s="44">
        <v>12.15</v>
      </c>
      <c r="H91" s="28"/>
      <c r="I91" s="45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</row>
    <row r="92" spans="1:74" ht="14.25" x14ac:dyDescent="0.2">
      <c r="A92" s="28"/>
      <c r="B92" s="42">
        <f t="shared" si="12"/>
        <v>12.5</v>
      </c>
      <c r="C92" s="36"/>
      <c r="D92" s="43">
        <f t="shared" si="14"/>
        <v>4.0999999999999996</v>
      </c>
      <c r="E92" s="42">
        <f t="shared" si="11"/>
        <v>4.0999999999999996</v>
      </c>
      <c r="F92" s="42">
        <v>5</v>
      </c>
      <c r="G92" s="44">
        <v>12.3</v>
      </c>
      <c r="H92" s="28"/>
      <c r="I92" s="45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</row>
    <row r="93" spans="1:74" ht="14.25" x14ac:dyDescent="0.2">
      <c r="A93" s="28"/>
      <c r="B93" s="42">
        <f t="shared" si="12"/>
        <v>12.75</v>
      </c>
      <c r="C93" s="36"/>
      <c r="D93" s="43">
        <f t="shared" si="14"/>
        <v>4.1499999999999995</v>
      </c>
      <c r="E93" s="42">
        <f t="shared" si="11"/>
        <v>4.1500000000000004</v>
      </c>
      <c r="F93" s="42">
        <f t="shared" si="13"/>
        <v>5.0599999999999996</v>
      </c>
      <c r="G93" s="44">
        <v>12.45</v>
      </c>
      <c r="H93" s="28"/>
      <c r="I93" s="45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</row>
    <row r="94" spans="1:74" ht="14.25" x14ac:dyDescent="0.2">
      <c r="A94" s="28"/>
      <c r="B94" s="42">
        <f t="shared" si="12"/>
        <v>13</v>
      </c>
      <c r="C94" s="36"/>
      <c r="D94" s="43">
        <f t="shared" si="14"/>
        <v>4.1999999999999993</v>
      </c>
      <c r="E94" s="42">
        <f t="shared" si="11"/>
        <v>4.2</v>
      </c>
      <c r="F94" s="42">
        <f t="shared" si="13"/>
        <v>5.1199999999999992</v>
      </c>
      <c r="G94" s="44">
        <v>13</v>
      </c>
      <c r="H94" s="28"/>
      <c r="I94" s="45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</row>
    <row r="95" spans="1:74" ht="14.25" x14ac:dyDescent="0.2">
      <c r="A95" s="28"/>
      <c r="B95" s="42">
        <f t="shared" si="12"/>
        <v>13.25</v>
      </c>
      <c r="C95" s="36"/>
      <c r="D95" s="43">
        <f t="shared" si="14"/>
        <v>4.2499999999999991</v>
      </c>
      <c r="E95" s="42">
        <f t="shared" si="11"/>
        <v>4.25</v>
      </c>
      <c r="F95" s="42">
        <f t="shared" si="13"/>
        <v>5.1799999999999988</v>
      </c>
      <c r="G95" s="44">
        <v>13.15</v>
      </c>
      <c r="H95" s="28"/>
      <c r="I95" s="45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</row>
    <row r="96" spans="1:74" ht="14.25" x14ac:dyDescent="0.2">
      <c r="A96" s="28"/>
      <c r="B96" s="42">
        <f t="shared" si="12"/>
        <v>13.5</v>
      </c>
      <c r="C96" s="36"/>
      <c r="D96" s="43">
        <f t="shared" si="14"/>
        <v>4.2999999999999989</v>
      </c>
      <c r="E96" s="42">
        <f t="shared" si="11"/>
        <v>4.3</v>
      </c>
      <c r="F96" s="42">
        <f t="shared" si="13"/>
        <v>5.2399999999999984</v>
      </c>
      <c r="G96" s="44">
        <v>13.3</v>
      </c>
      <c r="H96" s="28"/>
      <c r="I96" s="45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</row>
    <row r="97" spans="1:74" ht="14.25" x14ac:dyDescent="0.2">
      <c r="A97" s="28"/>
      <c r="B97" s="42">
        <f t="shared" si="12"/>
        <v>13.75</v>
      </c>
      <c r="C97" s="36"/>
      <c r="D97" s="43">
        <f t="shared" si="14"/>
        <v>4.3499999999999988</v>
      </c>
      <c r="E97" s="42">
        <f t="shared" si="11"/>
        <v>4.3499999999999996</v>
      </c>
      <c r="F97" s="42">
        <f t="shared" si="13"/>
        <v>5.299999999999998</v>
      </c>
      <c r="G97" s="44">
        <v>13.45</v>
      </c>
      <c r="H97" s="28"/>
      <c r="I97" s="45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</row>
    <row r="98" spans="1:74" ht="14.25" x14ac:dyDescent="0.2">
      <c r="A98" s="28"/>
      <c r="B98" s="42">
        <f t="shared" si="12"/>
        <v>14</v>
      </c>
      <c r="C98" s="36"/>
      <c r="D98" s="43">
        <f t="shared" si="14"/>
        <v>4.3999999999999986</v>
      </c>
      <c r="E98" s="42">
        <f t="shared" si="11"/>
        <v>4.4000000000000004</v>
      </c>
      <c r="F98" s="42">
        <f t="shared" si="13"/>
        <v>5.3599999999999977</v>
      </c>
      <c r="G98" s="44">
        <v>14</v>
      </c>
      <c r="H98" s="28"/>
      <c r="I98" s="45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</row>
    <row r="99" spans="1:74" ht="14.25" x14ac:dyDescent="0.2">
      <c r="A99" s="28"/>
      <c r="B99" s="42">
        <f t="shared" si="12"/>
        <v>14.25</v>
      </c>
      <c r="C99" s="36"/>
      <c r="D99" s="43">
        <f t="shared" si="14"/>
        <v>4.4499999999999984</v>
      </c>
      <c r="E99" s="42">
        <f t="shared" si="11"/>
        <v>4.45</v>
      </c>
      <c r="F99" s="42">
        <f t="shared" si="13"/>
        <v>5.4199999999999973</v>
      </c>
      <c r="G99" s="44">
        <v>14.15</v>
      </c>
      <c r="H99" s="28"/>
      <c r="I99" s="45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</row>
    <row r="100" spans="1:74" ht="14.25" x14ac:dyDescent="0.2">
      <c r="A100" s="28"/>
      <c r="B100" s="42">
        <f t="shared" si="12"/>
        <v>14.5</v>
      </c>
      <c r="C100" s="36"/>
      <c r="D100" s="43">
        <f t="shared" si="14"/>
        <v>4.4999999999999982</v>
      </c>
      <c r="E100" s="42">
        <f t="shared" si="11"/>
        <v>4.5</v>
      </c>
      <c r="F100" s="42">
        <f t="shared" si="13"/>
        <v>5.4799999999999969</v>
      </c>
      <c r="G100" s="44">
        <v>14.3</v>
      </c>
      <c r="H100" s="28"/>
      <c r="I100" s="45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</row>
    <row r="101" spans="1:74" ht="14.25" x14ac:dyDescent="0.2">
      <c r="A101" s="28"/>
      <c r="B101" s="42">
        <f t="shared" si="12"/>
        <v>14.75</v>
      </c>
      <c r="C101" s="36"/>
      <c r="D101" s="43">
        <f t="shared" si="14"/>
        <v>4.549999999999998</v>
      </c>
      <c r="E101" s="42">
        <f t="shared" si="11"/>
        <v>4.55</v>
      </c>
      <c r="F101" s="42">
        <f t="shared" si="13"/>
        <v>5.5399999999999965</v>
      </c>
      <c r="G101" s="44">
        <v>14.45</v>
      </c>
      <c r="H101" s="28"/>
      <c r="I101" s="45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</row>
    <row r="102" spans="1:74" ht="14.25" x14ac:dyDescent="0.2">
      <c r="A102" s="28"/>
      <c r="B102" s="42">
        <f t="shared" si="12"/>
        <v>15</v>
      </c>
      <c r="C102" s="36"/>
      <c r="D102" s="43">
        <v>5</v>
      </c>
      <c r="E102" s="42">
        <f t="shared" si="11"/>
        <v>5</v>
      </c>
      <c r="F102" s="42">
        <v>6</v>
      </c>
      <c r="G102" s="44">
        <v>15</v>
      </c>
      <c r="H102" s="28"/>
      <c r="I102" s="45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</row>
    <row r="103" spans="1:74" ht="14.25" x14ac:dyDescent="0.2">
      <c r="A103" s="28"/>
      <c r="B103" s="42">
        <f t="shared" si="12"/>
        <v>15.25</v>
      </c>
      <c r="C103" s="36"/>
      <c r="D103" s="43">
        <f t="shared" si="14"/>
        <v>5.05</v>
      </c>
      <c r="E103" s="42">
        <f t="shared" si="11"/>
        <v>5.05</v>
      </c>
      <c r="F103" s="42">
        <f t="shared" si="13"/>
        <v>6.06</v>
      </c>
      <c r="G103" s="44">
        <v>15.15</v>
      </c>
      <c r="H103" s="28"/>
      <c r="I103" s="45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</row>
    <row r="104" spans="1:74" ht="14.25" x14ac:dyDescent="0.2">
      <c r="A104" s="28"/>
      <c r="B104" s="42">
        <f t="shared" si="12"/>
        <v>15.5</v>
      </c>
      <c r="C104" s="36"/>
      <c r="D104" s="43">
        <f t="shared" si="14"/>
        <v>5.0999999999999996</v>
      </c>
      <c r="E104" s="42">
        <f t="shared" si="11"/>
        <v>5.0999999999999996</v>
      </c>
      <c r="F104" s="42">
        <f t="shared" si="13"/>
        <v>6.1199999999999992</v>
      </c>
      <c r="G104" s="44">
        <v>15.3</v>
      </c>
      <c r="H104" s="28"/>
      <c r="I104" s="45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</row>
    <row r="105" spans="1:74" ht="14.25" x14ac:dyDescent="0.2">
      <c r="A105" s="28"/>
      <c r="B105" s="42">
        <f t="shared" si="12"/>
        <v>15.75</v>
      </c>
      <c r="C105" s="36"/>
      <c r="D105" s="43">
        <f t="shared" si="14"/>
        <v>5.1499999999999995</v>
      </c>
      <c r="E105" s="42">
        <f t="shared" si="11"/>
        <v>5.15</v>
      </c>
      <c r="F105" s="42">
        <f t="shared" si="13"/>
        <v>6.1799999999999988</v>
      </c>
      <c r="G105" s="44">
        <v>15.45</v>
      </c>
      <c r="H105" s="28"/>
      <c r="I105" s="45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</row>
    <row r="106" spans="1:74" ht="14.25" x14ac:dyDescent="0.2">
      <c r="A106" s="28"/>
      <c r="B106" s="42">
        <f t="shared" si="12"/>
        <v>16</v>
      </c>
      <c r="C106" s="36"/>
      <c r="D106" s="43">
        <f t="shared" si="14"/>
        <v>5.1999999999999993</v>
      </c>
      <c r="E106" s="42">
        <f t="shared" si="11"/>
        <v>5.2</v>
      </c>
      <c r="F106" s="42">
        <f t="shared" si="13"/>
        <v>6.2399999999999984</v>
      </c>
      <c r="G106" s="44">
        <v>16</v>
      </c>
      <c r="H106" s="28"/>
      <c r="I106" s="45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</row>
    <row r="107" spans="1:74" ht="14.25" x14ac:dyDescent="0.2">
      <c r="A107" s="28"/>
      <c r="B107" s="42">
        <f t="shared" si="12"/>
        <v>16.25</v>
      </c>
      <c r="C107" s="36"/>
      <c r="D107" s="43">
        <f t="shared" si="14"/>
        <v>5.2499999999999991</v>
      </c>
      <c r="E107" s="42">
        <f t="shared" ref="E107:E170" si="15">ROUND(D107,4)</f>
        <v>5.25</v>
      </c>
      <c r="F107" s="42">
        <f t="shared" si="13"/>
        <v>6.299999999999998</v>
      </c>
      <c r="G107" s="44">
        <v>16.149999999999999</v>
      </c>
      <c r="H107" s="28"/>
      <c r="I107" s="45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</row>
    <row r="108" spans="1:74" ht="14.25" x14ac:dyDescent="0.2">
      <c r="A108" s="28"/>
      <c r="B108" s="42">
        <f t="shared" ref="B108:B121" si="16">+B107+0.25</f>
        <v>16.5</v>
      </c>
      <c r="C108" s="36"/>
      <c r="D108" s="43">
        <f t="shared" si="14"/>
        <v>5.2999999999999989</v>
      </c>
      <c r="E108" s="42">
        <f t="shared" si="15"/>
        <v>5.3</v>
      </c>
      <c r="F108" s="42">
        <f t="shared" ref="F108:F171" si="17">F107+0.06</f>
        <v>6.3599999999999977</v>
      </c>
      <c r="G108" s="44">
        <v>16.3</v>
      </c>
      <c r="H108" s="28"/>
      <c r="I108" s="45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</row>
    <row r="109" spans="1:74" ht="14.25" x14ac:dyDescent="0.2">
      <c r="A109" s="28"/>
      <c r="B109" s="42">
        <f t="shared" si="16"/>
        <v>16.75</v>
      </c>
      <c r="C109" s="36"/>
      <c r="D109" s="43">
        <f t="shared" ref="D109:D172" si="18">IF(D108+0.05=0.6,1,D108+0.05)</f>
        <v>5.3499999999999988</v>
      </c>
      <c r="E109" s="42">
        <f t="shared" si="15"/>
        <v>5.35</v>
      </c>
      <c r="F109" s="42">
        <f t="shared" si="17"/>
        <v>6.4199999999999973</v>
      </c>
      <c r="G109" s="44">
        <v>16.45</v>
      </c>
      <c r="H109" s="28"/>
      <c r="I109" s="45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</row>
    <row r="110" spans="1:74" ht="14.25" x14ac:dyDescent="0.2">
      <c r="A110" s="28"/>
      <c r="B110" s="42">
        <f t="shared" si="16"/>
        <v>17</v>
      </c>
      <c r="C110" s="36"/>
      <c r="D110" s="43">
        <f t="shared" si="18"/>
        <v>5.3999999999999986</v>
      </c>
      <c r="E110" s="42">
        <f t="shared" si="15"/>
        <v>5.4</v>
      </c>
      <c r="F110" s="42">
        <f t="shared" si="17"/>
        <v>6.4799999999999969</v>
      </c>
      <c r="G110" s="44">
        <v>17</v>
      </c>
      <c r="H110" s="28"/>
      <c r="I110" s="45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</row>
    <row r="111" spans="1:74" ht="14.25" x14ac:dyDescent="0.2">
      <c r="A111" s="28"/>
      <c r="B111" s="42">
        <f t="shared" si="16"/>
        <v>17.25</v>
      </c>
      <c r="C111" s="36"/>
      <c r="D111" s="43">
        <f t="shared" si="18"/>
        <v>5.4499999999999984</v>
      </c>
      <c r="E111" s="42">
        <f t="shared" si="15"/>
        <v>5.45</v>
      </c>
      <c r="F111" s="42">
        <f t="shared" si="17"/>
        <v>6.5399999999999965</v>
      </c>
      <c r="G111" s="44">
        <v>17.149999999999999</v>
      </c>
      <c r="H111" s="28"/>
      <c r="I111" s="45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</row>
    <row r="112" spans="1:74" ht="14.25" x14ac:dyDescent="0.2">
      <c r="A112" s="28"/>
      <c r="B112" s="42">
        <f t="shared" si="16"/>
        <v>17.5</v>
      </c>
      <c r="C112" s="36"/>
      <c r="D112" s="43">
        <f t="shared" si="18"/>
        <v>5.4999999999999982</v>
      </c>
      <c r="E112" s="42">
        <f t="shared" si="15"/>
        <v>5.5</v>
      </c>
      <c r="F112" s="42">
        <v>7</v>
      </c>
      <c r="G112" s="44">
        <v>17.3</v>
      </c>
      <c r="H112" s="28"/>
      <c r="I112" s="45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</row>
    <row r="113" spans="1:74" ht="14.25" x14ac:dyDescent="0.2">
      <c r="A113" s="28"/>
      <c r="B113" s="42">
        <f t="shared" si="16"/>
        <v>17.75</v>
      </c>
      <c r="C113" s="36"/>
      <c r="D113" s="43">
        <f t="shared" si="18"/>
        <v>5.549999999999998</v>
      </c>
      <c r="E113" s="42">
        <f t="shared" si="15"/>
        <v>5.55</v>
      </c>
      <c r="F113" s="42">
        <f t="shared" si="17"/>
        <v>7.06</v>
      </c>
      <c r="G113" s="44">
        <v>17.45</v>
      </c>
      <c r="H113" s="28"/>
      <c r="I113" s="45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</row>
    <row r="114" spans="1:74" ht="14.25" x14ac:dyDescent="0.2">
      <c r="A114" s="28"/>
      <c r="B114" s="42">
        <f t="shared" si="16"/>
        <v>18</v>
      </c>
      <c r="C114" s="36"/>
      <c r="D114" s="43">
        <v>6</v>
      </c>
      <c r="E114" s="42">
        <f t="shared" si="15"/>
        <v>6</v>
      </c>
      <c r="F114" s="42">
        <f t="shared" si="17"/>
        <v>7.1199999999999992</v>
      </c>
      <c r="G114" s="44">
        <v>18</v>
      </c>
      <c r="H114" s="28"/>
      <c r="I114" s="45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</row>
    <row r="115" spans="1:74" ht="14.25" x14ac:dyDescent="0.2">
      <c r="A115" s="28"/>
      <c r="B115" s="42"/>
      <c r="C115" s="36"/>
      <c r="D115" s="43">
        <f t="shared" si="18"/>
        <v>6.05</v>
      </c>
      <c r="E115" s="42">
        <f t="shared" si="15"/>
        <v>6.05</v>
      </c>
      <c r="F115" s="42">
        <f t="shared" si="17"/>
        <v>7.1799999999999988</v>
      </c>
      <c r="G115" s="44">
        <v>18.149999999999999</v>
      </c>
      <c r="H115" s="28"/>
      <c r="I115" s="45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</row>
    <row r="116" spans="1:74" ht="14.25" x14ac:dyDescent="0.2">
      <c r="A116" s="28"/>
      <c r="B116" s="42"/>
      <c r="C116" s="36"/>
      <c r="D116" s="43">
        <f t="shared" si="18"/>
        <v>6.1</v>
      </c>
      <c r="E116" s="42">
        <f t="shared" si="15"/>
        <v>6.1</v>
      </c>
      <c r="F116" s="42">
        <f t="shared" si="17"/>
        <v>7.2399999999999984</v>
      </c>
      <c r="G116" s="44">
        <v>18.3</v>
      </c>
      <c r="H116" s="28"/>
      <c r="I116" s="45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</row>
    <row r="117" spans="1:74" ht="14.25" x14ac:dyDescent="0.2">
      <c r="A117" s="28"/>
      <c r="B117" s="42"/>
      <c r="C117" s="36"/>
      <c r="D117" s="43">
        <f t="shared" si="18"/>
        <v>6.1499999999999995</v>
      </c>
      <c r="E117" s="42">
        <f t="shared" si="15"/>
        <v>6.15</v>
      </c>
      <c r="F117" s="42">
        <f t="shared" si="17"/>
        <v>7.299999999999998</v>
      </c>
      <c r="G117" s="44">
        <v>18.45</v>
      </c>
      <c r="H117" s="28"/>
      <c r="I117" s="45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</row>
    <row r="118" spans="1:74" ht="14.25" x14ac:dyDescent="0.2">
      <c r="A118" s="28"/>
      <c r="B118" s="42"/>
      <c r="C118" s="36"/>
      <c r="D118" s="43">
        <f t="shared" si="18"/>
        <v>6.1999999999999993</v>
      </c>
      <c r="E118" s="42">
        <f t="shared" si="15"/>
        <v>6.2</v>
      </c>
      <c r="F118" s="42">
        <f t="shared" si="17"/>
        <v>7.3599999999999977</v>
      </c>
      <c r="G118" s="44">
        <v>19</v>
      </c>
      <c r="H118" s="28"/>
      <c r="I118" s="45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</row>
    <row r="119" spans="1:74" ht="14.25" x14ac:dyDescent="0.2">
      <c r="A119" s="28"/>
      <c r="B119" s="42"/>
      <c r="C119" s="36"/>
      <c r="D119" s="43">
        <f t="shared" si="18"/>
        <v>6.2499999999999991</v>
      </c>
      <c r="E119" s="42">
        <f t="shared" si="15"/>
        <v>6.25</v>
      </c>
      <c r="F119" s="42">
        <f t="shared" si="17"/>
        <v>7.4199999999999973</v>
      </c>
      <c r="G119" s="44">
        <v>19.149999999999999</v>
      </c>
      <c r="H119" s="28"/>
      <c r="I119" s="45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</row>
    <row r="120" spans="1:74" ht="14.25" x14ac:dyDescent="0.2">
      <c r="A120" s="28"/>
      <c r="B120" s="42">
        <f t="shared" si="16"/>
        <v>0.25</v>
      </c>
      <c r="C120" s="36"/>
      <c r="D120" s="43">
        <f t="shared" si="18"/>
        <v>6.2999999999999989</v>
      </c>
      <c r="E120" s="42">
        <f t="shared" si="15"/>
        <v>6.3</v>
      </c>
      <c r="F120" s="42">
        <f t="shared" si="17"/>
        <v>7.4799999999999969</v>
      </c>
      <c r="G120" s="44">
        <v>19.3</v>
      </c>
      <c r="H120" s="28"/>
      <c r="I120" s="45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</row>
    <row r="121" spans="1:74" ht="14.25" x14ac:dyDescent="0.2">
      <c r="A121" s="28"/>
      <c r="B121" s="42">
        <f t="shared" si="16"/>
        <v>0.5</v>
      </c>
      <c r="C121" s="36"/>
      <c r="D121" s="43">
        <f t="shared" si="18"/>
        <v>6.3499999999999988</v>
      </c>
      <c r="E121" s="42">
        <f t="shared" si="15"/>
        <v>6.35</v>
      </c>
      <c r="F121" s="42">
        <f t="shared" si="17"/>
        <v>7.5399999999999965</v>
      </c>
      <c r="G121" s="44">
        <v>19.45</v>
      </c>
      <c r="H121" s="28"/>
      <c r="I121" s="45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</row>
    <row r="122" spans="1:74" ht="14.25" x14ac:dyDescent="0.2">
      <c r="A122" s="28"/>
      <c r="B122" s="28"/>
      <c r="C122" s="36"/>
      <c r="D122" s="43">
        <f t="shared" si="18"/>
        <v>6.3999999999999986</v>
      </c>
      <c r="E122" s="42">
        <f t="shared" si="15"/>
        <v>6.4</v>
      </c>
      <c r="F122" s="42">
        <v>8</v>
      </c>
      <c r="G122" s="44">
        <v>20</v>
      </c>
      <c r="H122" s="28"/>
      <c r="I122" s="45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</row>
    <row r="123" spans="1:74" ht="14.25" x14ac:dyDescent="0.2">
      <c r="A123" s="28"/>
      <c r="B123" s="28"/>
      <c r="C123" s="36"/>
      <c r="D123" s="43">
        <f t="shared" si="18"/>
        <v>6.4499999999999984</v>
      </c>
      <c r="E123" s="42">
        <f t="shared" si="15"/>
        <v>6.45</v>
      </c>
      <c r="F123" s="42">
        <f t="shared" si="17"/>
        <v>8.06</v>
      </c>
      <c r="G123" s="44"/>
      <c r="H123" s="28"/>
      <c r="I123" s="45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</row>
    <row r="124" spans="1:74" ht="14.25" x14ac:dyDescent="0.2">
      <c r="A124" s="28"/>
      <c r="B124" s="28"/>
      <c r="C124" s="36"/>
      <c r="D124" s="43">
        <f t="shared" si="18"/>
        <v>6.4999999999999982</v>
      </c>
      <c r="E124" s="42">
        <f t="shared" si="15"/>
        <v>6.5</v>
      </c>
      <c r="F124" s="42">
        <f t="shared" si="17"/>
        <v>8.120000000000001</v>
      </c>
      <c r="G124" s="44"/>
      <c r="H124" s="28"/>
      <c r="I124" s="45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</row>
    <row r="125" spans="1:74" ht="14.25" x14ac:dyDescent="0.2">
      <c r="A125" s="28"/>
      <c r="B125" s="28"/>
      <c r="C125" s="36"/>
      <c r="D125" s="43">
        <f t="shared" si="18"/>
        <v>6.549999999999998</v>
      </c>
      <c r="E125" s="42">
        <f t="shared" si="15"/>
        <v>6.55</v>
      </c>
      <c r="F125" s="42">
        <f t="shared" si="17"/>
        <v>8.1800000000000015</v>
      </c>
      <c r="G125" s="44"/>
      <c r="H125" s="28"/>
      <c r="I125" s="45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</row>
    <row r="126" spans="1:74" ht="14.25" x14ac:dyDescent="0.2">
      <c r="A126" s="28"/>
      <c r="B126" s="28"/>
      <c r="C126" s="36"/>
      <c r="D126" s="43">
        <v>7</v>
      </c>
      <c r="E126" s="42">
        <f t="shared" si="15"/>
        <v>7</v>
      </c>
      <c r="F126" s="42">
        <f t="shared" si="17"/>
        <v>8.240000000000002</v>
      </c>
      <c r="G126" s="44"/>
      <c r="H126" s="28"/>
      <c r="I126" s="45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</row>
    <row r="127" spans="1:74" ht="14.25" x14ac:dyDescent="0.2">
      <c r="A127" s="28"/>
      <c r="B127" s="28"/>
      <c r="C127" s="36"/>
      <c r="D127" s="43">
        <f t="shared" si="18"/>
        <v>7.05</v>
      </c>
      <c r="E127" s="42">
        <f t="shared" si="15"/>
        <v>7.05</v>
      </c>
      <c r="F127" s="42">
        <f t="shared" si="17"/>
        <v>8.3000000000000025</v>
      </c>
      <c r="G127" s="44"/>
      <c r="H127" s="28"/>
      <c r="I127" s="45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</row>
    <row r="128" spans="1:74" ht="14.25" x14ac:dyDescent="0.2">
      <c r="A128" s="28"/>
      <c r="B128" s="28"/>
      <c r="C128" s="36"/>
      <c r="D128" s="43">
        <f t="shared" si="18"/>
        <v>7.1</v>
      </c>
      <c r="E128" s="42">
        <f t="shared" si="15"/>
        <v>7.1</v>
      </c>
      <c r="F128" s="42">
        <f t="shared" si="17"/>
        <v>8.360000000000003</v>
      </c>
      <c r="G128" s="44"/>
      <c r="H128" s="28"/>
      <c r="I128" s="45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</row>
    <row r="129" spans="1:74" ht="14.25" x14ac:dyDescent="0.2">
      <c r="A129" s="28"/>
      <c r="B129" s="28"/>
      <c r="C129" s="36"/>
      <c r="D129" s="43">
        <f t="shared" si="18"/>
        <v>7.1499999999999995</v>
      </c>
      <c r="E129" s="42">
        <f t="shared" si="15"/>
        <v>7.15</v>
      </c>
      <c r="F129" s="42">
        <f t="shared" si="17"/>
        <v>8.4200000000000035</v>
      </c>
      <c r="G129" s="44"/>
      <c r="H129" s="28"/>
      <c r="I129" s="45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</row>
    <row r="130" spans="1:74" ht="14.25" x14ac:dyDescent="0.2">
      <c r="A130" s="28"/>
      <c r="B130" s="28"/>
      <c r="C130" s="36"/>
      <c r="D130" s="43">
        <f t="shared" si="18"/>
        <v>7.1999999999999993</v>
      </c>
      <c r="E130" s="42">
        <f t="shared" si="15"/>
        <v>7.2</v>
      </c>
      <c r="F130" s="42">
        <f t="shared" si="17"/>
        <v>8.480000000000004</v>
      </c>
      <c r="G130" s="44"/>
      <c r="H130" s="28"/>
      <c r="I130" s="45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</row>
    <row r="131" spans="1:74" ht="14.25" x14ac:dyDescent="0.2">
      <c r="A131" s="28"/>
      <c r="B131" s="28"/>
      <c r="C131" s="36"/>
      <c r="D131" s="43">
        <f t="shared" si="18"/>
        <v>7.2499999999999991</v>
      </c>
      <c r="E131" s="42">
        <f t="shared" si="15"/>
        <v>7.25</v>
      </c>
      <c r="F131" s="42">
        <f t="shared" si="17"/>
        <v>8.5400000000000045</v>
      </c>
      <c r="G131" s="44"/>
      <c r="H131" s="28"/>
      <c r="I131" s="45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</row>
    <row r="132" spans="1:74" ht="14.25" x14ac:dyDescent="0.2">
      <c r="A132" s="28"/>
      <c r="B132" s="28"/>
      <c r="C132" s="36"/>
      <c r="D132" s="43">
        <f t="shared" si="18"/>
        <v>7.2999999999999989</v>
      </c>
      <c r="E132" s="42">
        <f t="shared" si="15"/>
        <v>7.3</v>
      </c>
      <c r="F132" s="42">
        <v>9</v>
      </c>
      <c r="G132" s="44"/>
      <c r="H132" s="28"/>
      <c r="I132" s="45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</row>
    <row r="133" spans="1:74" ht="14.25" x14ac:dyDescent="0.2">
      <c r="A133" s="28"/>
      <c r="B133" s="28"/>
      <c r="C133" s="36"/>
      <c r="D133" s="43">
        <f t="shared" si="18"/>
        <v>7.3499999999999988</v>
      </c>
      <c r="E133" s="42">
        <f t="shared" si="15"/>
        <v>7.35</v>
      </c>
      <c r="F133" s="42">
        <f t="shared" si="17"/>
        <v>9.06</v>
      </c>
      <c r="G133" s="44"/>
      <c r="H133" s="28"/>
      <c r="I133" s="45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</row>
    <row r="134" spans="1:74" ht="14.25" x14ac:dyDescent="0.2">
      <c r="A134" s="28"/>
      <c r="B134" s="28"/>
      <c r="C134" s="36"/>
      <c r="D134" s="43">
        <f t="shared" si="18"/>
        <v>7.3999999999999986</v>
      </c>
      <c r="E134" s="42">
        <f t="shared" si="15"/>
        <v>7.4</v>
      </c>
      <c r="F134" s="42">
        <f t="shared" si="17"/>
        <v>9.120000000000001</v>
      </c>
      <c r="G134" s="44"/>
      <c r="H134" s="28"/>
      <c r="I134" s="45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</row>
    <row r="135" spans="1:74" ht="14.25" x14ac:dyDescent="0.2">
      <c r="A135" s="28"/>
      <c r="B135" s="28"/>
      <c r="C135" s="36"/>
      <c r="D135" s="43">
        <f t="shared" si="18"/>
        <v>7.4499999999999984</v>
      </c>
      <c r="E135" s="42">
        <f t="shared" si="15"/>
        <v>7.45</v>
      </c>
      <c r="F135" s="42">
        <f t="shared" si="17"/>
        <v>9.1800000000000015</v>
      </c>
      <c r="G135" s="44"/>
      <c r="H135" s="28"/>
      <c r="I135" s="45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</row>
    <row r="136" spans="1:74" ht="14.25" x14ac:dyDescent="0.2">
      <c r="A136" s="28"/>
      <c r="B136" s="28"/>
      <c r="C136" s="36"/>
      <c r="D136" s="43">
        <f t="shared" si="18"/>
        <v>7.4999999999999982</v>
      </c>
      <c r="E136" s="42">
        <f t="shared" si="15"/>
        <v>7.5</v>
      </c>
      <c r="F136" s="42">
        <f t="shared" si="17"/>
        <v>9.240000000000002</v>
      </c>
      <c r="G136" s="44"/>
      <c r="H136" s="28"/>
      <c r="I136" s="45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</row>
    <row r="137" spans="1:74" ht="14.25" x14ac:dyDescent="0.2">
      <c r="A137" s="28"/>
      <c r="B137" s="28"/>
      <c r="C137" s="36"/>
      <c r="D137" s="43">
        <f t="shared" si="18"/>
        <v>7.549999999999998</v>
      </c>
      <c r="E137" s="42">
        <f t="shared" si="15"/>
        <v>7.55</v>
      </c>
      <c r="F137" s="42">
        <f t="shared" si="17"/>
        <v>9.3000000000000025</v>
      </c>
      <c r="G137" s="44"/>
      <c r="H137" s="28"/>
      <c r="I137" s="45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</row>
    <row r="138" spans="1:74" ht="14.25" x14ac:dyDescent="0.2">
      <c r="A138" s="28"/>
      <c r="B138" s="28"/>
      <c r="C138" s="36"/>
      <c r="D138" s="43">
        <v>8</v>
      </c>
      <c r="E138" s="42">
        <f t="shared" si="15"/>
        <v>8</v>
      </c>
      <c r="F138" s="42">
        <f t="shared" si="17"/>
        <v>9.360000000000003</v>
      </c>
      <c r="G138" s="44"/>
      <c r="H138" s="28"/>
      <c r="I138" s="45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</row>
    <row r="139" spans="1:74" ht="14.25" x14ac:dyDescent="0.2">
      <c r="A139" s="28"/>
      <c r="B139" s="28"/>
      <c r="C139" s="36"/>
      <c r="D139" s="43">
        <f t="shared" si="18"/>
        <v>8.0500000000000007</v>
      </c>
      <c r="E139" s="42">
        <f t="shared" si="15"/>
        <v>8.0500000000000007</v>
      </c>
      <c r="F139" s="42">
        <f t="shared" si="17"/>
        <v>9.4200000000000035</v>
      </c>
      <c r="G139" s="44"/>
      <c r="H139" s="28"/>
      <c r="I139" s="45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</row>
    <row r="140" spans="1:74" ht="14.25" x14ac:dyDescent="0.2">
      <c r="A140" s="28"/>
      <c r="B140" s="28"/>
      <c r="C140" s="36"/>
      <c r="D140" s="43">
        <f t="shared" si="18"/>
        <v>8.1000000000000014</v>
      </c>
      <c r="E140" s="42">
        <f t="shared" si="15"/>
        <v>8.1</v>
      </c>
      <c r="F140" s="42">
        <f t="shared" si="17"/>
        <v>9.480000000000004</v>
      </c>
      <c r="G140" s="44"/>
      <c r="H140" s="28"/>
      <c r="I140" s="45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</row>
    <row r="141" spans="1:74" ht="14.25" x14ac:dyDescent="0.2">
      <c r="A141" s="28"/>
      <c r="B141" s="28"/>
      <c r="C141" s="36"/>
      <c r="D141" s="43">
        <f t="shared" si="18"/>
        <v>8.1500000000000021</v>
      </c>
      <c r="E141" s="42">
        <f t="shared" si="15"/>
        <v>8.15</v>
      </c>
      <c r="F141" s="42">
        <f t="shared" si="17"/>
        <v>9.5400000000000045</v>
      </c>
      <c r="G141" s="44"/>
      <c r="H141" s="28"/>
      <c r="I141" s="45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</row>
    <row r="142" spans="1:74" ht="14.25" x14ac:dyDescent="0.2">
      <c r="A142" s="28"/>
      <c r="B142" s="28"/>
      <c r="C142" s="36"/>
      <c r="D142" s="43">
        <f t="shared" si="18"/>
        <v>8.2000000000000028</v>
      </c>
      <c r="E142" s="42">
        <f t="shared" si="15"/>
        <v>8.1999999999999993</v>
      </c>
      <c r="F142" s="42">
        <v>10</v>
      </c>
      <c r="G142" s="44"/>
      <c r="H142" s="28"/>
      <c r="I142" s="45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</row>
    <row r="143" spans="1:74" ht="14.25" x14ac:dyDescent="0.2">
      <c r="A143" s="28"/>
      <c r="B143" s="28"/>
      <c r="C143" s="36"/>
      <c r="D143" s="43">
        <f t="shared" si="18"/>
        <v>8.2500000000000036</v>
      </c>
      <c r="E143" s="42">
        <f t="shared" si="15"/>
        <v>8.25</v>
      </c>
      <c r="F143" s="42">
        <f t="shared" si="17"/>
        <v>10.06</v>
      </c>
      <c r="G143" s="44"/>
      <c r="H143" s="28"/>
      <c r="I143" s="45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</row>
    <row r="144" spans="1:74" ht="14.25" x14ac:dyDescent="0.2">
      <c r="A144" s="28"/>
      <c r="B144" s="28"/>
      <c r="C144" s="36"/>
      <c r="D144" s="43">
        <f t="shared" si="18"/>
        <v>8.3000000000000043</v>
      </c>
      <c r="E144" s="42">
        <f t="shared" si="15"/>
        <v>8.3000000000000007</v>
      </c>
      <c r="F144" s="42">
        <f t="shared" si="17"/>
        <v>10.120000000000001</v>
      </c>
      <c r="G144" s="44"/>
      <c r="H144" s="28"/>
      <c r="I144" s="45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</row>
    <row r="145" spans="1:74" ht="14.25" x14ac:dyDescent="0.2">
      <c r="A145" s="28"/>
      <c r="B145" s="28"/>
      <c r="C145" s="36"/>
      <c r="D145" s="43">
        <f t="shared" si="18"/>
        <v>8.350000000000005</v>
      </c>
      <c r="E145" s="42">
        <f t="shared" si="15"/>
        <v>8.35</v>
      </c>
      <c r="F145" s="42">
        <f t="shared" si="17"/>
        <v>10.180000000000001</v>
      </c>
      <c r="G145" s="44"/>
      <c r="H145" s="28"/>
      <c r="I145" s="45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</row>
    <row r="146" spans="1:74" ht="14.25" x14ac:dyDescent="0.2">
      <c r="A146" s="28"/>
      <c r="B146" s="28"/>
      <c r="C146" s="36"/>
      <c r="D146" s="43">
        <f t="shared" si="18"/>
        <v>8.4000000000000057</v>
      </c>
      <c r="E146" s="42">
        <f t="shared" si="15"/>
        <v>8.4</v>
      </c>
      <c r="F146" s="42">
        <f t="shared" si="17"/>
        <v>10.240000000000002</v>
      </c>
      <c r="G146" s="44"/>
      <c r="H146" s="28"/>
      <c r="I146" s="45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</row>
    <row r="147" spans="1:74" ht="14.25" x14ac:dyDescent="0.2">
      <c r="A147" s="28"/>
      <c r="B147" s="28"/>
      <c r="C147" s="36"/>
      <c r="D147" s="43">
        <f t="shared" si="18"/>
        <v>8.4500000000000064</v>
      </c>
      <c r="E147" s="42">
        <f t="shared" si="15"/>
        <v>8.4499999999999993</v>
      </c>
      <c r="F147" s="42">
        <f t="shared" si="17"/>
        <v>10.300000000000002</v>
      </c>
      <c r="G147" s="44"/>
      <c r="H147" s="28"/>
      <c r="I147" s="45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</row>
    <row r="148" spans="1:74" ht="14.25" x14ac:dyDescent="0.2">
      <c r="A148" s="28"/>
      <c r="B148" s="28"/>
      <c r="C148" s="36"/>
      <c r="D148" s="43">
        <f t="shared" si="18"/>
        <v>8.5000000000000071</v>
      </c>
      <c r="E148" s="42">
        <f t="shared" si="15"/>
        <v>8.5</v>
      </c>
      <c r="F148" s="42">
        <f t="shared" si="17"/>
        <v>10.360000000000003</v>
      </c>
      <c r="G148" s="44"/>
      <c r="H148" s="28"/>
      <c r="I148" s="45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</row>
    <row r="149" spans="1:74" ht="14.25" x14ac:dyDescent="0.2">
      <c r="A149" s="28"/>
      <c r="B149" s="28"/>
      <c r="C149" s="36"/>
      <c r="D149" s="43">
        <f t="shared" si="18"/>
        <v>8.5500000000000078</v>
      </c>
      <c r="E149" s="42">
        <f t="shared" si="15"/>
        <v>8.5500000000000007</v>
      </c>
      <c r="F149" s="42">
        <f t="shared" si="17"/>
        <v>10.420000000000003</v>
      </c>
      <c r="G149" s="44"/>
      <c r="H149" s="28"/>
      <c r="I149" s="45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</row>
    <row r="150" spans="1:74" ht="14.25" x14ac:dyDescent="0.2">
      <c r="A150" s="28"/>
      <c r="B150" s="28"/>
      <c r="C150" s="36"/>
      <c r="D150" s="43">
        <v>9</v>
      </c>
      <c r="E150" s="42">
        <f t="shared" si="15"/>
        <v>9</v>
      </c>
      <c r="F150" s="42">
        <f t="shared" si="17"/>
        <v>10.480000000000004</v>
      </c>
      <c r="G150" s="44"/>
      <c r="H150" s="28"/>
      <c r="I150" s="45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</row>
    <row r="151" spans="1:74" ht="14.25" x14ac:dyDescent="0.2">
      <c r="A151" s="28"/>
      <c r="B151" s="28"/>
      <c r="C151" s="36"/>
      <c r="D151" s="43">
        <f t="shared" si="18"/>
        <v>9.0500000000000007</v>
      </c>
      <c r="E151" s="42">
        <f t="shared" si="15"/>
        <v>9.0500000000000007</v>
      </c>
      <c r="F151" s="42">
        <f t="shared" si="17"/>
        <v>10.540000000000004</v>
      </c>
      <c r="G151" s="44"/>
      <c r="H151" s="28"/>
      <c r="I151" s="45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</row>
    <row r="152" spans="1:74" ht="14.25" x14ac:dyDescent="0.2">
      <c r="A152" s="28"/>
      <c r="B152" s="28"/>
      <c r="C152" s="36"/>
      <c r="D152" s="43">
        <f t="shared" si="18"/>
        <v>9.1000000000000014</v>
      </c>
      <c r="E152" s="42">
        <f t="shared" si="15"/>
        <v>9.1</v>
      </c>
      <c r="F152" s="42">
        <v>11</v>
      </c>
      <c r="G152" s="44"/>
      <c r="H152" s="28"/>
      <c r="I152" s="45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</row>
    <row r="153" spans="1:74" ht="14.25" x14ac:dyDescent="0.2">
      <c r="A153" s="28"/>
      <c r="B153" s="28"/>
      <c r="C153" s="36"/>
      <c r="D153" s="43">
        <f t="shared" si="18"/>
        <v>9.1500000000000021</v>
      </c>
      <c r="E153" s="42">
        <f t="shared" si="15"/>
        <v>9.15</v>
      </c>
      <c r="F153" s="42">
        <f t="shared" si="17"/>
        <v>11.06</v>
      </c>
      <c r="G153" s="44"/>
      <c r="H153" s="28"/>
      <c r="I153" s="45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</row>
    <row r="154" spans="1:74" ht="14.25" x14ac:dyDescent="0.2">
      <c r="A154" s="28"/>
      <c r="B154" s="28"/>
      <c r="C154" s="36"/>
      <c r="D154" s="43">
        <f t="shared" si="18"/>
        <v>9.2000000000000028</v>
      </c>
      <c r="E154" s="42">
        <f t="shared" si="15"/>
        <v>9.1999999999999993</v>
      </c>
      <c r="F154" s="42">
        <f t="shared" si="17"/>
        <v>11.120000000000001</v>
      </c>
      <c r="G154" s="44"/>
      <c r="H154" s="28"/>
      <c r="I154" s="45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</row>
    <row r="155" spans="1:74" ht="14.25" x14ac:dyDescent="0.2">
      <c r="A155" s="28"/>
      <c r="B155" s="28"/>
      <c r="C155" s="36"/>
      <c r="D155" s="43">
        <f t="shared" si="18"/>
        <v>9.2500000000000036</v>
      </c>
      <c r="E155" s="42">
        <f t="shared" si="15"/>
        <v>9.25</v>
      </c>
      <c r="F155" s="42">
        <f t="shared" si="17"/>
        <v>11.180000000000001</v>
      </c>
      <c r="G155" s="44"/>
      <c r="H155" s="28"/>
      <c r="I155" s="45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</row>
    <row r="156" spans="1:74" ht="14.25" x14ac:dyDescent="0.2">
      <c r="A156" s="28"/>
      <c r="B156" s="28"/>
      <c r="C156" s="36"/>
      <c r="D156" s="43">
        <f t="shared" si="18"/>
        <v>9.3000000000000043</v>
      </c>
      <c r="E156" s="42">
        <f t="shared" si="15"/>
        <v>9.3000000000000007</v>
      </c>
      <c r="F156" s="42">
        <f t="shared" si="17"/>
        <v>11.240000000000002</v>
      </c>
      <c r="G156" s="44"/>
      <c r="H156" s="28"/>
      <c r="I156" s="45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</row>
    <row r="157" spans="1:74" ht="14.25" x14ac:dyDescent="0.2">
      <c r="A157" s="28"/>
      <c r="B157" s="28"/>
      <c r="C157" s="36"/>
      <c r="D157" s="43">
        <f t="shared" si="18"/>
        <v>9.350000000000005</v>
      </c>
      <c r="E157" s="42">
        <f t="shared" si="15"/>
        <v>9.35</v>
      </c>
      <c r="F157" s="42">
        <f t="shared" si="17"/>
        <v>11.300000000000002</v>
      </c>
      <c r="G157" s="44"/>
      <c r="H157" s="28"/>
      <c r="I157" s="45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</row>
    <row r="158" spans="1:74" ht="14.25" x14ac:dyDescent="0.2">
      <c r="A158" s="28"/>
      <c r="B158" s="28"/>
      <c r="C158" s="36"/>
      <c r="D158" s="43">
        <f t="shared" si="18"/>
        <v>9.4000000000000057</v>
      </c>
      <c r="E158" s="42">
        <f t="shared" si="15"/>
        <v>9.4</v>
      </c>
      <c r="F158" s="42">
        <f t="shared" si="17"/>
        <v>11.360000000000003</v>
      </c>
      <c r="G158" s="44"/>
      <c r="H158" s="28"/>
      <c r="I158" s="45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</row>
    <row r="159" spans="1:74" ht="14.25" x14ac:dyDescent="0.2">
      <c r="A159" s="28"/>
      <c r="B159" s="28"/>
      <c r="C159" s="36"/>
      <c r="D159" s="43">
        <f t="shared" si="18"/>
        <v>9.4500000000000064</v>
      </c>
      <c r="E159" s="42">
        <f t="shared" si="15"/>
        <v>9.4499999999999993</v>
      </c>
      <c r="F159" s="42">
        <f t="shared" si="17"/>
        <v>11.420000000000003</v>
      </c>
      <c r="G159" s="44"/>
      <c r="H159" s="28"/>
      <c r="I159" s="45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</row>
    <row r="160" spans="1:74" ht="14.25" x14ac:dyDescent="0.2">
      <c r="A160" s="28"/>
      <c r="B160" s="28"/>
      <c r="C160" s="36"/>
      <c r="D160" s="43">
        <f t="shared" si="18"/>
        <v>9.5000000000000071</v>
      </c>
      <c r="E160" s="42">
        <f t="shared" si="15"/>
        <v>9.5</v>
      </c>
      <c r="F160" s="42">
        <f t="shared" si="17"/>
        <v>11.480000000000004</v>
      </c>
      <c r="G160" s="44"/>
      <c r="H160" s="28"/>
      <c r="I160" s="45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</row>
    <row r="161" spans="1:74" ht="14.25" x14ac:dyDescent="0.2">
      <c r="A161" s="28"/>
      <c r="B161" s="28"/>
      <c r="C161" s="36"/>
      <c r="D161" s="43">
        <f t="shared" si="18"/>
        <v>9.5500000000000078</v>
      </c>
      <c r="E161" s="42">
        <f t="shared" si="15"/>
        <v>9.5500000000000007</v>
      </c>
      <c r="F161" s="42">
        <f t="shared" si="17"/>
        <v>11.540000000000004</v>
      </c>
      <c r="G161" s="44"/>
      <c r="H161" s="28"/>
      <c r="I161" s="45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</row>
    <row r="162" spans="1:74" ht="14.25" x14ac:dyDescent="0.2">
      <c r="A162" s="28"/>
      <c r="B162" s="28"/>
      <c r="C162" s="36"/>
      <c r="D162" s="43">
        <v>10</v>
      </c>
      <c r="E162" s="42">
        <f t="shared" si="15"/>
        <v>10</v>
      </c>
      <c r="F162" s="42">
        <v>12</v>
      </c>
      <c r="G162" s="44"/>
      <c r="H162" s="28"/>
      <c r="I162" s="45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</row>
    <row r="163" spans="1:74" ht="14.25" x14ac:dyDescent="0.2">
      <c r="A163" s="28"/>
      <c r="B163" s="28"/>
      <c r="C163" s="36"/>
      <c r="D163" s="43">
        <f t="shared" si="18"/>
        <v>10.050000000000001</v>
      </c>
      <c r="E163" s="42">
        <f t="shared" si="15"/>
        <v>10.050000000000001</v>
      </c>
      <c r="F163" s="42">
        <f t="shared" si="17"/>
        <v>12.06</v>
      </c>
      <c r="G163" s="44"/>
      <c r="H163" s="28"/>
      <c r="I163" s="45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</row>
    <row r="164" spans="1:74" ht="14.25" x14ac:dyDescent="0.2">
      <c r="A164" s="28"/>
      <c r="B164" s="28"/>
      <c r="C164" s="36"/>
      <c r="D164" s="43">
        <f t="shared" si="18"/>
        <v>10.100000000000001</v>
      </c>
      <c r="E164" s="42">
        <f t="shared" si="15"/>
        <v>10.1</v>
      </c>
      <c r="F164" s="42">
        <f t="shared" si="17"/>
        <v>12.120000000000001</v>
      </c>
      <c r="G164" s="44"/>
      <c r="H164" s="28"/>
      <c r="I164" s="45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</row>
    <row r="165" spans="1:74" ht="14.25" x14ac:dyDescent="0.2">
      <c r="A165" s="28"/>
      <c r="B165" s="28"/>
      <c r="C165" s="36"/>
      <c r="D165" s="43">
        <f t="shared" si="18"/>
        <v>10.150000000000002</v>
      </c>
      <c r="E165" s="42">
        <f t="shared" si="15"/>
        <v>10.15</v>
      </c>
      <c r="F165" s="42">
        <f t="shared" si="17"/>
        <v>12.180000000000001</v>
      </c>
      <c r="G165" s="44"/>
      <c r="H165" s="28"/>
      <c r="I165" s="45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</row>
    <row r="166" spans="1:74" ht="14.25" x14ac:dyDescent="0.2">
      <c r="A166" s="28"/>
      <c r="B166" s="28"/>
      <c r="C166" s="36"/>
      <c r="D166" s="43">
        <f t="shared" si="18"/>
        <v>10.200000000000003</v>
      </c>
      <c r="E166" s="42">
        <f t="shared" si="15"/>
        <v>10.199999999999999</v>
      </c>
      <c r="F166" s="42">
        <f t="shared" si="17"/>
        <v>12.240000000000002</v>
      </c>
      <c r="G166" s="44"/>
      <c r="H166" s="28"/>
      <c r="I166" s="45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</row>
    <row r="167" spans="1:74" ht="14.25" x14ac:dyDescent="0.2">
      <c r="A167" s="28"/>
      <c r="B167" s="28"/>
      <c r="C167" s="36"/>
      <c r="D167" s="43">
        <f t="shared" si="18"/>
        <v>10.250000000000004</v>
      </c>
      <c r="E167" s="42">
        <f t="shared" si="15"/>
        <v>10.25</v>
      </c>
      <c r="F167" s="42">
        <f t="shared" si="17"/>
        <v>12.300000000000002</v>
      </c>
      <c r="G167" s="44"/>
      <c r="H167" s="28"/>
      <c r="I167" s="45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</row>
    <row r="168" spans="1:74" ht="14.25" x14ac:dyDescent="0.2">
      <c r="A168" s="28"/>
      <c r="B168" s="28"/>
      <c r="C168" s="36"/>
      <c r="D168" s="43">
        <f t="shared" si="18"/>
        <v>10.300000000000004</v>
      </c>
      <c r="E168" s="42">
        <f t="shared" si="15"/>
        <v>10.3</v>
      </c>
      <c r="F168" s="42">
        <f t="shared" si="17"/>
        <v>12.360000000000003</v>
      </c>
      <c r="G168" s="44"/>
      <c r="H168" s="28"/>
      <c r="I168" s="45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</row>
    <row r="169" spans="1:74" ht="14.25" x14ac:dyDescent="0.2">
      <c r="A169" s="28"/>
      <c r="B169" s="28"/>
      <c r="C169" s="36"/>
      <c r="D169" s="43">
        <f t="shared" si="18"/>
        <v>10.350000000000005</v>
      </c>
      <c r="E169" s="42">
        <f t="shared" si="15"/>
        <v>10.35</v>
      </c>
      <c r="F169" s="42">
        <f t="shared" si="17"/>
        <v>12.420000000000003</v>
      </c>
      <c r="G169" s="44"/>
      <c r="H169" s="28"/>
      <c r="I169" s="45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</row>
    <row r="170" spans="1:74" ht="14.25" x14ac:dyDescent="0.2">
      <c r="A170" s="28"/>
      <c r="B170" s="28"/>
      <c r="C170" s="36"/>
      <c r="D170" s="43">
        <f t="shared" si="18"/>
        <v>10.400000000000006</v>
      </c>
      <c r="E170" s="42">
        <f t="shared" si="15"/>
        <v>10.4</v>
      </c>
      <c r="F170" s="42">
        <f t="shared" si="17"/>
        <v>12.480000000000004</v>
      </c>
      <c r="G170" s="44"/>
      <c r="H170" s="28"/>
      <c r="I170" s="45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</row>
    <row r="171" spans="1:74" ht="14.25" x14ac:dyDescent="0.2">
      <c r="A171" s="28"/>
      <c r="B171" s="28"/>
      <c r="C171" s="36"/>
      <c r="D171" s="43">
        <f t="shared" si="18"/>
        <v>10.450000000000006</v>
      </c>
      <c r="E171" s="42">
        <f t="shared" ref="E171:E234" si="19">ROUND(D171,4)</f>
        <v>10.45</v>
      </c>
      <c r="F171" s="42">
        <f t="shared" si="17"/>
        <v>12.540000000000004</v>
      </c>
      <c r="G171" s="44"/>
      <c r="H171" s="28"/>
      <c r="I171" s="45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</row>
    <row r="172" spans="1:74" ht="14.25" x14ac:dyDescent="0.2">
      <c r="A172" s="28"/>
      <c r="B172" s="28"/>
      <c r="C172" s="36"/>
      <c r="D172" s="43">
        <f t="shared" si="18"/>
        <v>10.500000000000007</v>
      </c>
      <c r="E172" s="42">
        <f t="shared" si="19"/>
        <v>10.5</v>
      </c>
      <c r="F172" s="42">
        <v>13</v>
      </c>
      <c r="G172" s="44"/>
      <c r="H172" s="28"/>
      <c r="I172" s="45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</row>
    <row r="173" spans="1:74" ht="14.25" x14ac:dyDescent="0.2">
      <c r="A173" s="28"/>
      <c r="B173" s="28"/>
      <c r="C173" s="36"/>
      <c r="D173" s="43">
        <f t="shared" ref="D173:D236" si="20">IF(D172+0.05=0.6,1,D172+0.05)</f>
        <v>10.550000000000008</v>
      </c>
      <c r="E173" s="42">
        <f t="shared" si="19"/>
        <v>10.55</v>
      </c>
      <c r="F173" s="42">
        <f t="shared" ref="F173:F235" si="21">F172+0.06</f>
        <v>13.06</v>
      </c>
      <c r="G173" s="44"/>
      <c r="H173" s="28"/>
      <c r="I173" s="45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</row>
    <row r="174" spans="1:74" ht="14.25" x14ac:dyDescent="0.2">
      <c r="A174" s="28"/>
      <c r="B174" s="28"/>
      <c r="C174" s="36"/>
      <c r="D174" s="43">
        <v>11</v>
      </c>
      <c r="E174" s="42">
        <f t="shared" si="19"/>
        <v>11</v>
      </c>
      <c r="F174" s="42">
        <f t="shared" si="21"/>
        <v>13.120000000000001</v>
      </c>
      <c r="G174" s="44"/>
      <c r="H174" s="28"/>
      <c r="I174" s="45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</row>
    <row r="175" spans="1:74" ht="14.25" x14ac:dyDescent="0.2">
      <c r="A175" s="28"/>
      <c r="B175" s="28"/>
      <c r="C175" s="36"/>
      <c r="D175" s="43">
        <f t="shared" si="20"/>
        <v>11.05</v>
      </c>
      <c r="E175" s="42">
        <f t="shared" si="19"/>
        <v>11.05</v>
      </c>
      <c r="F175" s="42">
        <f t="shared" si="21"/>
        <v>13.180000000000001</v>
      </c>
      <c r="G175" s="44"/>
      <c r="H175" s="28"/>
      <c r="I175" s="45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</row>
    <row r="176" spans="1:74" ht="14.25" x14ac:dyDescent="0.2">
      <c r="A176" s="28"/>
      <c r="B176" s="28"/>
      <c r="C176" s="36"/>
      <c r="D176" s="43">
        <f t="shared" si="20"/>
        <v>11.100000000000001</v>
      </c>
      <c r="E176" s="42">
        <f t="shared" si="19"/>
        <v>11.1</v>
      </c>
      <c r="F176" s="42">
        <f t="shared" si="21"/>
        <v>13.240000000000002</v>
      </c>
      <c r="G176" s="44"/>
      <c r="H176" s="28"/>
      <c r="I176" s="45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</row>
    <row r="177" spans="1:74" ht="14.25" x14ac:dyDescent="0.2">
      <c r="A177" s="28"/>
      <c r="B177" s="28"/>
      <c r="C177" s="36"/>
      <c r="D177" s="43">
        <f t="shared" si="20"/>
        <v>11.150000000000002</v>
      </c>
      <c r="E177" s="42">
        <f t="shared" si="19"/>
        <v>11.15</v>
      </c>
      <c r="F177" s="42">
        <f t="shared" si="21"/>
        <v>13.300000000000002</v>
      </c>
      <c r="G177" s="44"/>
      <c r="H177" s="28"/>
      <c r="I177" s="45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</row>
    <row r="178" spans="1:74" ht="14.25" x14ac:dyDescent="0.2">
      <c r="A178" s="28"/>
      <c r="B178" s="28"/>
      <c r="C178" s="36"/>
      <c r="D178" s="43">
        <f t="shared" si="20"/>
        <v>11.200000000000003</v>
      </c>
      <c r="E178" s="42">
        <f t="shared" si="19"/>
        <v>11.2</v>
      </c>
      <c r="F178" s="42">
        <f t="shared" si="21"/>
        <v>13.360000000000003</v>
      </c>
      <c r="G178" s="44"/>
      <c r="H178" s="28"/>
      <c r="I178" s="45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</row>
    <row r="179" spans="1:74" ht="14.25" x14ac:dyDescent="0.2">
      <c r="A179" s="28"/>
      <c r="B179" s="28"/>
      <c r="C179" s="36"/>
      <c r="D179" s="43">
        <f t="shared" si="20"/>
        <v>11.250000000000004</v>
      </c>
      <c r="E179" s="42">
        <f t="shared" si="19"/>
        <v>11.25</v>
      </c>
      <c r="F179" s="42">
        <f t="shared" si="21"/>
        <v>13.420000000000003</v>
      </c>
      <c r="G179" s="44"/>
      <c r="H179" s="28"/>
      <c r="I179" s="45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</row>
    <row r="180" spans="1:74" ht="14.25" x14ac:dyDescent="0.2">
      <c r="A180" s="28"/>
      <c r="B180" s="28"/>
      <c r="C180" s="36"/>
      <c r="D180" s="43">
        <f t="shared" si="20"/>
        <v>11.300000000000004</v>
      </c>
      <c r="E180" s="42">
        <f t="shared" si="19"/>
        <v>11.3</v>
      </c>
      <c r="F180" s="42">
        <f t="shared" si="21"/>
        <v>13.480000000000004</v>
      </c>
      <c r="G180" s="44"/>
      <c r="H180" s="28"/>
      <c r="I180" s="45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</row>
    <row r="181" spans="1:74" ht="14.25" x14ac:dyDescent="0.2">
      <c r="A181" s="28"/>
      <c r="B181" s="28"/>
      <c r="C181" s="36"/>
      <c r="D181" s="43">
        <f t="shared" si="20"/>
        <v>11.350000000000005</v>
      </c>
      <c r="E181" s="42">
        <f t="shared" si="19"/>
        <v>11.35</v>
      </c>
      <c r="F181" s="42">
        <f t="shared" si="21"/>
        <v>13.540000000000004</v>
      </c>
      <c r="G181" s="44"/>
      <c r="H181" s="28"/>
      <c r="I181" s="45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</row>
    <row r="182" spans="1:74" ht="14.25" x14ac:dyDescent="0.2">
      <c r="A182" s="28"/>
      <c r="B182" s="28"/>
      <c r="C182" s="36"/>
      <c r="D182" s="43">
        <f t="shared" si="20"/>
        <v>11.400000000000006</v>
      </c>
      <c r="E182" s="42">
        <f t="shared" si="19"/>
        <v>11.4</v>
      </c>
      <c r="F182" s="42">
        <v>14</v>
      </c>
      <c r="G182" s="44"/>
      <c r="H182" s="28"/>
      <c r="I182" s="45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</row>
    <row r="183" spans="1:74" ht="14.25" x14ac:dyDescent="0.2">
      <c r="A183" s="28"/>
      <c r="B183" s="28"/>
      <c r="C183" s="36"/>
      <c r="D183" s="43">
        <f t="shared" si="20"/>
        <v>11.450000000000006</v>
      </c>
      <c r="E183" s="42">
        <f t="shared" si="19"/>
        <v>11.45</v>
      </c>
      <c r="F183" s="42">
        <f t="shared" si="21"/>
        <v>14.06</v>
      </c>
      <c r="G183" s="44"/>
      <c r="H183" s="28"/>
      <c r="I183" s="45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</row>
    <row r="184" spans="1:74" ht="14.25" x14ac:dyDescent="0.2">
      <c r="A184" s="28"/>
      <c r="B184" s="28"/>
      <c r="C184" s="36"/>
      <c r="D184" s="43">
        <f t="shared" si="20"/>
        <v>11.500000000000007</v>
      </c>
      <c r="E184" s="42">
        <f t="shared" si="19"/>
        <v>11.5</v>
      </c>
      <c r="F184" s="42">
        <f t="shared" si="21"/>
        <v>14.120000000000001</v>
      </c>
      <c r="G184" s="44"/>
      <c r="H184" s="28"/>
      <c r="I184" s="45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</row>
    <row r="185" spans="1:74" ht="14.25" x14ac:dyDescent="0.2">
      <c r="A185" s="28"/>
      <c r="B185" s="28"/>
      <c r="C185" s="36"/>
      <c r="D185" s="43">
        <f t="shared" si="20"/>
        <v>11.550000000000008</v>
      </c>
      <c r="E185" s="42">
        <f t="shared" si="19"/>
        <v>11.55</v>
      </c>
      <c r="F185" s="42">
        <f t="shared" si="21"/>
        <v>14.180000000000001</v>
      </c>
      <c r="G185" s="44"/>
      <c r="H185" s="28"/>
      <c r="I185" s="45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</row>
    <row r="186" spans="1:74" ht="14.25" x14ac:dyDescent="0.2">
      <c r="A186" s="28"/>
      <c r="B186" s="28"/>
      <c r="C186" s="36"/>
      <c r="D186" s="43">
        <v>12</v>
      </c>
      <c r="E186" s="42">
        <f t="shared" si="19"/>
        <v>12</v>
      </c>
      <c r="F186" s="42">
        <f t="shared" si="21"/>
        <v>14.240000000000002</v>
      </c>
      <c r="G186" s="44"/>
      <c r="H186" s="28"/>
      <c r="I186" s="45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</row>
    <row r="187" spans="1:74" ht="14.25" x14ac:dyDescent="0.2">
      <c r="A187" s="28"/>
      <c r="B187" s="28"/>
      <c r="C187" s="36"/>
      <c r="D187" s="43">
        <f t="shared" si="20"/>
        <v>12.05</v>
      </c>
      <c r="E187" s="42">
        <f t="shared" si="19"/>
        <v>12.05</v>
      </c>
      <c r="F187" s="42">
        <f t="shared" si="21"/>
        <v>14.300000000000002</v>
      </c>
      <c r="G187" s="44"/>
      <c r="H187" s="28"/>
      <c r="I187" s="45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</row>
    <row r="188" spans="1:74" ht="14.25" x14ac:dyDescent="0.2">
      <c r="A188" s="28"/>
      <c r="B188" s="28"/>
      <c r="C188" s="36"/>
      <c r="D188" s="43">
        <f t="shared" si="20"/>
        <v>12.100000000000001</v>
      </c>
      <c r="E188" s="42">
        <f t="shared" si="19"/>
        <v>12.1</v>
      </c>
      <c r="F188" s="42">
        <f t="shared" si="21"/>
        <v>14.360000000000003</v>
      </c>
      <c r="G188" s="44"/>
      <c r="H188" s="28"/>
      <c r="I188" s="45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</row>
    <row r="189" spans="1:74" ht="14.25" x14ac:dyDescent="0.2">
      <c r="A189" s="28"/>
      <c r="B189" s="28"/>
      <c r="C189" s="36"/>
      <c r="D189" s="43">
        <f t="shared" si="20"/>
        <v>12.150000000000002</v>
      </c>
      <c r="E189" s="42">
        <f t="shared" si="19"/>
        <v>12.15</v>
      </c>
      <c r="F189" s="42">
        <f t="shared" si="21"/>
        <v>14.420000000000003</v>
      </c>
      <c r="G189" s="44"/>
      <c r="H189" s="28"/>
      <c r="I189" s="45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</row>
    <row r="190" spans="1:74" ht="14.25" x14ac:dyDescent="0.2">
      <c r="A190" s="28"/>
      <c r="B190" s="28"/>
      <c r="C190" s="36"/>
      <c r="D190" s="43">
        <f t="shared" si="20"/>
        <v>12.200000000000003</v>
      </c>
      <c r="E190" s="42">
        <f t="shared" si="19"/>
        <v>12.2</v>
      </c>
      <c r="F190" s="42">
        <f t="shared" si="21"/>
        <v>14.480000000000004</v>
      </c>
      <c r="G190" s="44"/>
      <c r="H190" s="28"/>
      <c r="I190" s="45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</row>
    <row r="191" spans="1:74" ht="14.25" x14ac:dyDescent="0.2">
      <c r="A191" s="28"/>
      <c r="B191" s="28"/>
      <c r="C191" s="36"/>
      <c r="D191" s="43">
        <f t="shared" si="20"/>
        <v>12.250000000000004</v>
      </c>
      <c r="E191" s="42">
        <f t="shared" si="19"/>
        <v>12.25</v>
      </c>
      <c r="F191" s="42">
        <f t="shared" si="21"/>
        <v>14.540000000000004</v>
      </c>
      <c r="G191" s="44"/>
      <c r="H191" s="28"/>
      <c r="I191" s="45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</row>
    <row r="192" spans="1:74" ht="14.25" x14ac:dyDescent="0.2">
      <c r="A192" s="28"/>
      <c r="B192" s="28"/>
      <c r="C192" s="36"/>
      <c r="D192" s="43">
        <f t="shared" si="20"/>
        <v>12.300000000000004</v>
      </c>
      <c r="E192" s="42">
        <f t="shared" si="19"/>
        <v>12.3</v>
      </c>
      <c r="F192" s="42">
        <v>15</v>
      </c>
      <c r="G192" s="44"/>
      <c r="H192" s="28"/>
      <c r="I192" s="45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</row>
    <row r="193" spans="1:74" ht="14.25" x14ac:dyDescent="0.2">
      <c r="A193" s="28"/>
      <c r="B193" s="28"/>
      <c r="C193" s="36"/>
      <c r="D193" s="43">
        <f t="shared" si="20"/>
        <v>12.350000000000005</v>
      </c>
      <c r="E193" s="42">
        <f t="shared" si="19"/>
        <v>12.35</v>
      </c>
      <c r="F193" s="42">
        <f t="shared" si="21"/>
        <v>15.06</v>
      </c>
      <c r="G193" s="44"/>
      <c r="H193" s="28"/>
      <c r="I193" s="45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</row>
    <row r="194" spans="1:74" ht="14.25" x14ac:dyDescent="0.2">
      <c r="A194" s="28"/>
      <c r="B194" s="28"/>
      <c r="C194" s="36"/>
      <c r="D194" s="43">
        <f t="shared" si="20"/>
        <v>12.400000000000006</v>
      </c>
      <c r="E194" s="42">
        <f t="shared" si="19"/>
        <v>12.4</v>
      </c>
      <c r="F194" s="42">
        <f t="shared" si="21"/>
        <v>15.120000000000001</v>
      </c>
      <c r="G194" s="44"/>
      <c r="H194" s="28"/>
      <c r="I194" s="45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</row>
    <row r="195" spans="1:74" ht="14.25" x14ac:dyDescent="0.2">
      <c r="A195" s="28"/>
      <c r="B195" s="28"/>
      <c r="C195" s="36"/>
      <c r="D195" s="43">
        <f t="shared" si="20"/>
        <v>12.450000000000006</v>
      </c>
      <c r="E195" s="42">
        <f t="shared" si="19"/>
        <v>12.45</v>
      </c>
      <c r="F195" s="42">
        <f t="shared" si="21"/>
        <v>15.180000000000001</v>
      </c>
      <c r="G195" s="44"/>
      <c r="H195" s="28"/>
      <c r="I195" s="45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</row>
    <row r="196" spans="1:74" ht="14.25" x14ac:dyDescent="0.2">
      <c r="A196" s="28"/>
      <c r="B196" s="28"/>
      <c r="C196" s="36"/>
      <c r="D196" s="43">
        <f t="shared" si="20"/>
        <v>12.500000000000007</v>
      </c>
      <c r="E196" s="42">
        <f t="shared" si="19"/>
        <v>12.5</v>
      </c>
      <c r="F196" s="42">
        <f t="shared" si="21"/>
        <v>15.240000000000002</v>
      </c>
      <c r="G196" s="44"/>
      <c r="H196" s="28"/>
      <c r="I196" s="45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</row>
    <row r="197" spans="1:74" ht="14.25" x14ac:dyDescent="0.2">
      <c r="A197" s="28"/>
      <c r="B197" s="28"/>
      <c r="C197" s="36"/>
      <c r="D197" s="43">
        <f t="shared" si="20"/>
        <v>12.550000000000008</v>
      </c>
      <c r="E197" s="42">
        <f t="shared" si="19"/>
        <v>12.55</v>
      </c>
      <c r="F197" s="42">
        <f t="shared" si="21"/>
        <v>15.300000000000002</v>
      </c>
      <c r="G197" s="44"/>
      <c r="H197" s="28"/>
      <c r="I197" s="45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</row>
    <row r="198" spans="1:74" ht="14.25" x14ac:dyDescent="0.2">
      <c r="A198" s="28"/>
      <c r="B198" s="28"/>
      <c r="C198" s="36"/>
      <c r="D198" s="43">
        <v>13</v>
      </c>
      <c r="E198" s="42">
        <f t="shared" si="19"/>
        <v>13</v>
      </c>
      <c r="F198" s="42">
        <f t="shared" si="21"/>
        <v>15.360000000000003</v>
      </c>
      <c r="G198" s="44"/>
      <c r="H198" s="28"/>
      <c r="I198" s="45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</row>
    <row r="199" spans="1:74" ht="14.25" x14ac:dyDescent="0.2">
      <c r="A199" s="28"/>
      <c r="B199" s="28"/>
      <c r="C199" s="36"/>
      <c r="D199" s="43">
        <f t="shared" si="20"/>
        <v>13.05</v>
      </c>
      <c r="E199" s="42">
        <f t="shared" si="19"/>
        <v>13.05</v>
      </c>
      <c r="F199" s="42">
        <f t="shared" si="21"/>
        <v>15.420000000000003</v>
      </c>
      <c r="G199" s="44"/>
      <c r="H199" s="28"/>
      <c r="I199" s="45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</row>
    <row r="200" spans="1:74" ht="14.25" x14ac:dyDescent="0.2">
      <c r="A200" s="28"/>
      <c r="B200" s="28"/>
      <c r="C200" s="36"/>
      <c r="D200" s="43">
        <f t="shared" si="20"/>
        <v>13.100000000000001</v>
      </c>
      <c r="E200" s="42">
        <f t="shared" si="19"/>
        <v>13.1</v>
      </c>
      <c r="F200" s="42">
        <f t="shared" si="21"/>
        <v>15.480000000000004</v>
      </c>
      <c r="G200" s="44"/>
      <c r="H200" s="28"/>
      <c r="I200" s="45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</row>
    <row r="201" spans="1:74" ht="14.25" x14ac:dyDescent="0.2">
      <c r="A201" s="28"/>
      <c r="B201" s="28"/>
      <c r="C201" s="36"/>
      <c r="D201" s="43">
        <f t="shared" si="20"/>
        <v>13.150000000000002</v>
      </c>
      <c r="E201" s="42">
        <f t="shared" si="19"/>
        <v>13.15</v>
      </c>
      <c r="F201" s="42">
        <f t="shared" si="21"/>
        <v>15.540000000000004</v>
      </c>
      <c r="G201" s="44"/>
      <c r="H201" s="28"/>
      <c r="I201" s="45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</row>
    <row r="202" spans="1:74" ht="14.25" x14ac:dyDescent="0.2">
      <c r="A202" s="28"/>
      <c r="B202" s="28"/>
      <c r="C202" s="36"/>
      <c r="D202" s="43">
        <f t="shared" si="20"/>
        <v>13.200000000000003</v>
      </c>
      <c r="E202" s="42">
        <f t="shared" si="19"/>
        <v>13.2</v>
      </c>
      <c r="F202" s="42">
        <v>16</v>
      </c>
      <c r="G202" s="44"/>
      <c r="H202" s="28"/>
      <c r="I202" s="45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</row>
    <row r="203" spans="1:74" ht="14.25" x14ac:dyDescent="0.2">
      <c r="A203" s="28"/>
      <c r="B203" s="28"/>
      <c r="C203" s="36"/>
      <c r="D203" s="43">
        <f t="shared" si="20"/>
        <v>13.250000000000004</v>
      </c>
      <c r="E203" s="42">
        <f t="shared" si="19"/>
        <v>13.25</v>
      </c>
      <c r="F203" s="42">
        <f t="shared" si="21"/>
        <v>16.059999999999999</v>
      </c>
      <c r="G203" s="44"/>
      <c r="H203" s="28"/>
      <c r="I203" s="45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</row>
    <row r="204" spans="1:74" ht="14.25" x14ac:dyDescent="0.2">
      <c r="A204" s="28"/>
      <c r="B204" s="28"/>
      <c r="C204" s="36"/>
      <c r="D204" s="43">
        <f t="shared" si="20"/>
        <v>13.300000000000004</v>
      </c>
      <c r="E204" s="42">
        <f t="shared" si="19"/>
        <v>13.3</v>
      </c>
      <c r="F204" s="42">
        <f t="shared" si="21"/>
        <v>16.119999999999997</v>
      </c>
      <c r="G204" s="44"/>
      <c r="H204" s="28"/>
      <c r="I204" s="45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</row>
    <row r="205" spans="1:74" ht="14.25" x14ac:dyDescent="0.2">
      <c r="A205" s="28"/>
      <c r="B205" s="28"/>
      <c r="C205" s="36"/>
      <c r="D205" s="43">
        <f t="shared" si="20"/>
        <v>13.350000000000005</v>
      </c>
      <c r="E205" s="42">
        <f t="shared" si="19"/>
        <v>13.35</v>
      </c>
      <c r="F205" s="42">
        <f t="shared" si="21"/>
        <v>16.179999999999996</v>
      </c>
      <c r="G205" s="44"/>
      <c r="H205" s="28"/>
      <c r="I205" s="45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</row>
    <row r="206" spans="1:74" ht="14.25" x14ac:dyDescent="0.2">
      <c r="A206" s="28"/>
      <c r="B206" s="28"/>
      <c r="C206" s="36"/>
      <c r="D206" s="43">
        <f t="shared" si="20"/>
        <v>13.400000000000006</v>
      </c>
      <c r="E206" s="42">
        <f t="shared" si="19"/>
        <v>13.4</v>
      </c>
      <c r="F206" s="42">
        <f t="shared" si="21"/>
        <v>16.239999999999995</v>
      </c>
      <c r="G206" s="44"/>
      <c r="H206" s="28"/>
      <c r="I206" s="45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</row>
    <row r="207" spans="1:74" ht="14.25" x14ac:dyDescent="0.2">
      <c r="A207" s="28"/>
      <c r="B207" s="28"/>
      <c r="C207" s="36"/>
      <c r="D207" s="43">
        <f t="shared" si="20"/>
        <v>13.450000000000006</v>
      </c>
      <c r="E207" s="42">
        <f t="shared" si="19"/>
        <v>13.45</v>
      </c>
      <c r="F207" s="42">
        <f t="shared" si="21"/>
        <v>16.299999999999994</v>
      </c>
      <c r="G207" s="44"/>
      <c r="H207" s="28"/>
      <c r="I207" s="45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</row>
    <row r="208" spans="1:74" ht="14.25" x14ac:dyDescent="0.2">
      <c r="A208" s="28"/>
      <c r="B208" s="28"/>
      <c r="C208" s="36"/>
      <c r="D208" s="43">
        <f t="shared" si="20"/>
        <v>13.500000000000007</v>
      </c>
      <c r="E208" s="42">
        <f t="shared" si="19"/>
        <v>13.5</v>
      </c>
      <c r="F208" s="42">
        <f t="shared" si="21"/>
        <v>16.359999999999992</v>
      </c>
      <c r="G208" s="44"/>
      <c r="H208" s="28"/>
      <c r="I208" s="45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</row>
    <row r="209" spans="1:74" ht="14.25" x14ac:dyDescent="0.2">
      <c r="A209" s="28"/>
      <c r="B209" s="28"/>
      <c r="C209" s="36"/>
      <c r="D209" s="43">
        <f t="shared" si="20"/>
        <v>13.550000000000008</v>
      </c>
      <c r="E209" s="42">
        <f t="shared" si="19"/>
        <v>13.55</v>
      </c>
      <c r="F209" s="42">
        <f t="shared" si="21"/>
        <v>16.419999999999991</v>
      </c>
      <c r="G209" s="44"/>
      <c r="H209" s="28"/>
      <c r="I209" s="45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</row>
    <row r="210" spans="1:74" ht="14.25" x14ac:dyDescent="0.2">
      <c r="A210" s="28"/>
      <c r="B210" s="28"/>
      <c r="C210" s="36"/>
      <c r="D210" s="43">
        <v>14</v>
      </c>
      <c r="E210" s="42">
        <f t="shared" si="19"/>
        <v>14</v>
      </c>
      <c r="F210" s="42">
        <f t="shared" si="21"/>
        <v>16.47999999999999</v>
      </c>
      <c r="G210" s="44"/>
      <c r="H210" s="28"/>
      <c r="I210" s="45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</row>
    <row r="211" spans="1:74" ht="14.25" x14ac:dyDescent="0.2">
      <c r="A211" s="28"/>
      <c r="B211" s="28"/>
      <c r="C211" s="36"/>
      <c r="D211" s="43">
        <f t="shared" si="20"/>
        <v>14.05</v>
      </c>
      <c r="E211" s="42">
        <f t="shared" si="19"/>
        <v>14.05</v>
      </c>
      <c r="F211" s="42">
        <f t="shared" si="21"/>
        <v>16.539999999999988</v>
      </c>
      <c r="G211" s="44"/>
      <c r="H211" s="28"/>
      <c r="I211" s="45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</row>
    <row r="212" spans="1:74" ht="14.25" x14ac:dyDescent="0.2">
      <c r="A212" s="28"/>
      <c r="B212" s="28"/>
      <c r="C212" s="36"/>
      <c r="D212" s="43">
        <f t="shared" si="20"/>
        <v>14.100000000000001</v>
      </c>
      <c r="E212" s="42">
        <f t="shared" si="19"/>
        <v>14.1</v>
      </c>
      <c r="F212" s="42">
        <v>17</v>
      </c>
      <c r="G212" s="44"/>
      <c r="H212" s="28"/>
      <c r="I212" s="45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</row>
    <row r="213" spans="1:74" ht="14.25" x14ac:dyDescent="0.2">
      <c r="A213" s="28"/>
      <c r="B213" s="28"/>
      <c r="C213" s="36"/>
      <c r="D213" s="43">
        <f t="shared" si="20"/>
        <v>14.150000000000002</v>
      </c>
      <c r="E213" s="42">
        <f t="shared" si="19"/>
        <v>14.15</v>
      </c>
      <c r="F213" s="42">
        <f t="shared" si="21"/>
        <v>17.059999999999999</v>
      </c>
      <c r="G213" s="44"/>
      <c r="H213" s="28"/>
      <c r="I213" s="45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</row>
    <row r="214" spans="1:74" ht="14.25" x14ac:dyDescent="0.2">
      <c r="A214" s="28"/>
      <c r="B214" s="28"/>
      <c r="C214" s="36"/>
      <c r="D214" s="43">
        <f t="shared" si="20"/>
        <v>14.200000000000003</v>
      </c>
      <c r="E214" s="42">
        <f t="shared" si="19"/>
        <v>14.2</v>
      </c>
      <c r="F214" s="42">
        <f t="shared" si="21"/>
        <v>17.119999999999997</v>
      </c>
      <c r="G214" s="44"/>
      <c r="H214" s="28"/>
      <c r="I214" s="45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</row>
    <row r="215" spans="1:74" ht="14.25" x14ac:dyDescent="0.2">
      <c r="A215" s="28"/>
      <c r="B215" s="28"/>
      <c r="C215" s="36"/>
      <c r="D215" s="43">
        <f t="shared" si="20"/>
        <v>14.250000000000004</v>
      </c>
      <c r="E215" s="42">
        <f t="shared" si="19"/>
        <v>14.25</v>
      </c>
      <c r="F215" s="42">
        <f t="shared" si="21"/>
        <v>17.179999999999996</v>
      </c>
      <c r="G215" s="44"/>
      <c r="H215" s="28"/>
      <c r="I215" s="45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</row>
    <row r="216" spans="1:74" ht="14.25" x14ac:dyDescent="0.2">
      <c r="A216" s="28"/>
      <c r="B216" s="28"/>
      <c r="C216" s="36"/>
      <c r="D216" s="43">
        <f t="shared" si="20"/>
        <v>14.300000000000004</v>
      </c>
      <c r="E216" s="42">
        <f t="shared" si="19"/>
        <v>14.3</v>
      </c>
      <c r="F216" s="42">
        <f t="shared" si="21"/>
        <v>17.239999999999995</v>
      </c>
      <c r="G216" s="44"/>
      <c r="H216" s="28"/>
      <c r="I216" s="45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</row>
    <row r="217" spans="1:74" ht="14.25" x14ac:dyDescent="0.2">
      <c r="A217" s="28"/>
      <c r="B217" s="28"/>
      <c r="C217" s="36"/>
      <c r="D217" s="43">
        <f t="shared" si="20"/>
        <v>14.350000000000005</v>
      </c>
      <c r="E217" s="42">
        <f t="shared" si="19"/>
        <v>14.35</v>
      </c>
      <c r="F217" s="42">
        <f t="shared" si="21"/>
        <v>17.299999999999994</v>
      </c>
      <c r="G217" s="44"/>
      <c r="H217" s="28"/>
      <c r="I217" s="45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</row>
    <row r="218" spans="1:74" ht="14.25" x14ac:dyDescent="0.2">
      <c r="A218" s="28"/>
      <c r="B218" s="28"/>
      <c r="C218" s="36"/>
      <c r="D218" s="43">
        <f t="shared" si="20"/>
        <v>14.400000000000006</v>
      </c>
      <c r="E218" s="42">
        <f t="shared" si="19"/>
        <v>14.4</v>
      </c>
      <c r="F218" s="42">
        <f t="shared" si="21"/>
        <v>17.359999999999992</v>
      </c>
      <c r="G218" s="44"/>
      <c r="H218" s="28"/>
      <c r="I218" s="45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</row>
    <row r="219" spans="1:74" ht="14.25" x14ac:dyDescent="0.2">
      <c r="A219" s="28"/>
      <c r="B219" s="28"/>
      <c r="C219" s="36"/>
      <c r="D219" s="43">
        <f t="shared" si="20"/>
        <v>14.450000000000006</v>
      </c>
      <c r="E219" s="42">
        <f t="shared" si="19"/>
        <v>14.45</v>
      </c>
      <c r="F219" s="42">
        <f t="shared" si="21"/>
        <v>17.419999999999991</v>
      </c>
      <c r="G219" s="44"/>
      <c r="H219" s="28"/>
      <c r="I219" s="45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</row>
    <row r="220" spans="1:74" ht="14.25" x14ac:dyDescent="0.2">
      <c r="A220" s="28"/>
      <c r="B220" s="28"/>
      <c r="C220" s="36"/>
      <c r="D220" s="43">
        <f t="shared" si="20"/>
        <v>14.500000000000007</v>
      </c>
      <c r="E220" s="42">
        <f t="shared" si="19"/>
        <v>14.5</v>
      </c>
      <c r="F220" s="42">
        <f t="shared" si="21"/>
        <v>17.47999999999999</v>
      </c>
      <c r="G220" s="44"/>
      <c r="H220" s="28"/>
      <c r="I220" s="45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</row>
    <row r="221" spans="1:74" ht="14.25" x14ac:dyDescent="0.2">
      <c r="A221" s="28"/>
      <c r="B221" s="28"/>
      <c r="C221" s="36"/>
      <c r="D221" s="43">
        <f t="shared" si="20"/>
        <v>14.550000000000008</v>
      </c>
      <c r="E221" s="42">
        <f t="shared" si="19"/>
        <v>14.55</v>
      </c>
      <c r="F221" s="42">
        <f t="shared" si="21"/>
        <v>17.539999999999988</v>
      </c>
      <c r="G221" s="44"/>
      <c r="H221" s="28"/>
      <c r="I221" s="45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</row>
    <row r="222" spans="1:74" ht="14.25" x14ac:dyDescent="0.2">
      <c r="A222" s="28"/>
      <c r="B222" s="28"/>
      <c r="C222" s="36"/>
      <c r="D222" s="43">
        <v>15</v>
      </c>
      <c r="E222" s="42">
        <f t="shared" si="19"/>
        <v>15</v>
      </c>
      <c r="F222" s="42">
        <v>18</v>
      </c>
      <c r="G222" s="44"/>
      <c r="H222" s="28"/>
      <c r="I222" s="45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</row>
    <row r="223" spans="1:74" ht="14.25" x14ac:dyDescent="0.2">
      <c r="A223" s="28"/>
      <c r="B223" s="28"/>
      <c r="C223" s="36"/>
      <c r="D223" s="43">
        <f t="shared" si="20"/>
        <v>15.05</v>
      </c>
      <c r="E223" s="42">
        <f t="shared" si="19"/>
        <v>15.05</v>
      </c>
      <c r="F223" s="42">
        <f t="shared" si="21"/>
        <v>18.059999999999999</v>
      </c>
      <c r="G223" s="44"/>
      <c r="H223" s="28"/>
      <c r="I223" s="45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</row>
    <row r="224" spans="1:74" ht="14.25" x14ac:dyDescent="0.2">
      <c r="A224" s="28"/>
      <c r="B224" s="28"/>
      <c r="C224" s="36"/>
      <c r="D224" s="43">
        <f t="shared" si="20"/>
        <v>15.100000000000001</v>
      </c>
      <c r="E224" s="42">
        <f t="shared" si="19"/>
        <v>15.1</v>
      </c>
      <c r="F224" s="42">
        <f t="shared" si="21"/>
        <v>18.119999999999997</v>
      </c>
      <c r="G224" s="44"/>
      <c r="H224" s="28"/>
      <c r="I224" s="45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</row>
    <row r="225" spans="1:74" ht="14.25" x14ac:dyDescent="0.2">
      <c r="A225" s="28"/>
      <c r="B225" s="28"/>
      <c r="C225" s="36"/>
      <c r="D225" s="43">
        <f t="shared" si="20"/>
        <v>15.150000000000002</v>
      </c>
      <c r="E225" s="42">
        <f t="shared" si="19"/>
        <v>15.15</v>
      </c>
      <c r="F225" s="42">
        <f t="shared" si="21"/>
        <v>18.179999999999996</v>
      </c>
      <c r="G225" s="44"/>
      <c r="H225" s="28"/>
      <c r="I225" s="45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</row>
    <row r="226" spans="1:74" ht="14.25" x14ac:dyDescent="0.2">
      <c r="A226" s="28"/>
      <c r="B226" s="28"/>
      <c r="C226" s="36"/>
      <c r="D226" s="43">
        <f t="shared" si="20"/>
        <v>15.200000000000003</v>
      </c>
      <c r="E226" s="42">
        <f t="shared" si="19"/>
        <v>15.2</v>
      </c>
      <c r="F226" s="42">
        <f t="shared" si="21"/>
        <v>18.239999999999995</v>
      </c>
      <c r="G226" s="44"/>
      <c r="H226" s="28"/>
      <c r="I226" s="45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</row>
    <row r="227" spans="1:74" ht="14.25" x14ac:dyDescent="0.2">
      <c r="A227" s="28"/>
      <c r="B227" s="28"/>
      <c r="C227" s="36"/>
      <c r="D227" s="43">
        <f t="shared" si="20"/>
        <v>15.250000000000004</v>
      </c>
      <c r="E227" s="42">
        <f t="shared" si="19"/>
        <v>15.25</v>
      </c>
      <c r="F227" s="42">
        <f t="shared" si="21"/>
        <v>18.299999999999994</v>
      </c>
      <c r="G227" s="44"/>
      <c r="H227" s="28"/>
      <c r="I227" s="45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</row>
    <row r="228" spans="1:74" ht="14.25" x14ac:dyDescent="0.2">
      <c r="A228" s="28"/>
      <c r="B228" s="28"/>
      <c r="C228" s="36"/>
      <c r="D228" s="43">
        <f t="shared" si="20"/>
        <v>15.300000000000004</v>
      </c>
      <c r="E228" s="42">
        <f t="shared" si="19"/>
        <v>15.3</v>
      </c>
      <c r="F228" s="42">
        <f t="shared" si="21"/>
        <v>18.359999999999992</v>
      </c>
      <c r="G228" s="44"/>
      <c r="H228" s="28"/>
      <c r="I228" s="45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</row>
    <row r="229" spans="1:74" ht="14.25" x14ac:dyDescent="0.2">
      <c r="A229" s="28"/>
      <c r="B229" s="28"/>
      <c r="C229" s="36"/>
      <c r="D229" s="43">
        <f t="shared" si="20"/>
        <v>15.350000000000005</v>
      </c>
      <c r="E229" s="42">
        <f t="shared" si="19"/>
        <v>15.35</v>
      </c>
      <c r="F229" s="42">
        <f t="shared" si="21"/>
        <v>18.419999999999991</v>
      </c>
      <c r="G229" s="44"/>
      <c r="H229" s="28"/>
      <c r="I229" s="45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</row>
    <row r="230" spans="1:74" ht="14.25" x14ac:dyDescent="0.2">
      <c r="A230" s="28"/>
      <c r="B230" s="28"/>
      <c r="C230" s="36"/>
      <c r="D230" s="43">
        <f t="shared" si="20"/>
        <v>15.400000000000006</v>
      </c>
      <c r="E230" s="42">
        <f t="shared" si="19"/>
        <v>15.4</v>
      </c>
      <c r="F230" s="42">
        <f t="shared" si="21"/>
        <v>18.47999999999999</v>
      </c>
      <c r="G230" s="44"/>
      <c r="H230" s="28"/>
      <c r="I230" s="45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</row>
    <row r="231" spans="1:74" ht="14.25" x14ac:dyDescent="0.2">
      <c r="A231" s="28"/>
      <c r="B231" s="28"/>
      <c r="C231" s="36"/>
      <c r="D231" s="43">
        <f t="shared" si="20"/>
        <v>15.450000000000006</v>
      </c>
      <c r="E231" s="42">
        <f t="shared" si="19"/>
        <v>15.45</v>
      </c>
      <c r="F231" s="42">
        <f t="shared" si="21"/>
        <v>18.539999999999988</v>
      </c>
      <c r="G231" s="44"/>
      <c r="H231" s="28"/>
      <c r="I231" s="45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</row>
    <row r="232" spans="1:74" ht="14.25" x14ac:dyDescent="0.2">
      <c r="A232" s="28"/>
      <c r="B232" s="28"/>
      <c r="C232" s="36"/>
      <c r="D232" s="43">
        <f t="shared" si="20"/>
        <v>15.500000000000007</v>
      </c>
      <c r="E232" s="42">
        <f t="shared" si="19"/>
        <v>15.5</v>
      </c>
      <c r="F232" s="42">
        <v>19</v>
      </c>
      <c r="G232" s="44"/>
      <c r="H232" s="28"/>
      <c r="I232" s="45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</row>
    <row r="233" spans="1:74" ht="14.25" x14ac:dyDescent="0.2">
      <c r="A233" s="28"/>
      <c r="B233" s="28"/>
      <c r="C233" s="36"/>
      <c r="D233" s="43">
        <f t="shared" si="20"/>
        <v>15.550000000000008</v>
      </c>
      <c r="E233" s="42">
        <f t="shared" si="19"/>
        <v>15.55</v>
      </c>
      <c r="F233" s="42">
        <f t="shared" si="21"/>
        <v>19.059999999999999</v>
      </c>
      <c r="G233" s="44"/>
      <c r="H233" s="28"/>
      <c r="I233" s="45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</row>
    <row r="234" spans="1:74" ht="14.25" x14ac:dyDescent="0.2">
      <c r="A234" s="28"/>
      <c r="B234" s="28"/>
      <c r="C234" s="36"/>
      <c r="D234" s="43">
        <v>16</v>
      </c>
      <c r="E234" s="42">
        <f t="shared" si="19"/>
        <v>16</v>
      </c>
      <c r="F234" s="42">
        <f t="shared" si="21"/>
        <v>19.119999999999997</v>
      </c>
      <c r="G234" s="44"/>
      <c r="H234" s="28"/>
      <c r="I234" s="45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</row>
    <row r="235" spans="1:74" ht="14.25" x14ac:dyDescent="0.2">
      <c r="A235" s="28"/>
      <c r="B235" s="28"/>
      <c r="C235" s="36"/>
      <c r="D235" s="43">
        <f t="shared" si="20"/>
        <v>16.05</v>
      </c>
      <c r="E235" s="42">
        <f t="shared" ref="E235:E282" si="22">ROUND(D235,4)</f>
        <v>16.05</v>
      </c>
      <c r="F235" s="42">
        <f t="shared" si="21"/>
        <v>19.179999999999996</v>
      </c>
      <c r="G235" s="44"/>
      <c r="H235" s="28"/>
      <c r="I235" s="45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</row>
    <row r="236" spans="1:74" ht="14.25" x14ac:dyDescent="0.2">
      <c r="A236" s="28"/>
      <c r="B236" s="28"/>
      <c r="C236" s="36"/>
      <c r="D236" s="43">
        <f t="shared" si="20"/>
        <v>16.100000000000001</v>
      </c>
      <c r="E236" s="42">
        <f t="shared" si="22"/>
        <v>16.100000000000001</v>
      </c>
      <c r="F236" s="42">
        <f t="shared" ref="F236:F241" si="23">F235+0.06</f>
        <v>19.239999999999995</v>
      </c>
      <c r="G236" s="44"/>
      <c r="H236" s="28"/>
      <c r="I236" s="45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</row>
    <row r="237" spans="1:74" ht="14.25" x14ac:dyDescent="0.2">
      <c r="A237" s="28"/>
      <c r="B237" s="28"/>
      <c r="C237" s="36"/>
      <c r="D237" s="43">
        <f t="shared" ref="D237:D281" si="24">IF(D236+0.05=0.6,1,D236+0.05)</f>
        <v>16.150000000000002</v>
      </c>
      <c r="E237" s="42">
        <f t="shared" si="22"/>
        <v>16.149999999999999</v>
      </c>
      <c r="F237" s="42">
        <f t="shared" si="23"/>
        <v>19.299999999999994</v>
      </c>
      <c r="G237" s="44"/>
      <c r="H237" s="28"/>
      <c r="I237" s="45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</row>
    <row r="238" spans="1:74" ht="14.25" x14ac:dyDescent="0.2">
      <c r="A238" s="28"/>
      <c r="B238" s="28"/>
      <c r="C238" s="36"/>
      <c r="D238" s="43">
        <f t="shared" si="24"/>
        <v>16.200000000000003</v>
      </c>
      <c r="E238" s="42">
        <f t="shared" si="22"/>
        <v>16.2</v>
      </c>
      <c r="F238" s="42">
        <f t="shared" si="23"/>
        <v>19.359999999999992</v>
      </c>
      <c r="G238" s="44"/>
      <c r="H238" s="28"/>
      <c r="I238" s="45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</row>
    <row r="239" spans="1:74" ht="14.25" x14ac:dyDescent="0.2">
      <c r="A239" s="28"/>
      <c r="B239" s="28"/>
      <c r="C239" s="36"/>
      <c r="D239" s="43">
        <f t="shared" si="24"/>
        <v>16.250000000000004</v>
      </c>
      <c r="E239" s="42">
        <f t="shared" si="22"/>
        <v>16.25</v>
      </c>
      <c r="F239" s="42">
        <f t="shared" si="23"/>
        <v>19.419999999999991</v>
      </c>
      <c r="G239" s="44"/>
      <c r="H239" s="28"/>
      <c r="I239" s="45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</row>
    <row r="240" spans="1:74" ht="14.25" x14ac:dyDescent="0.2">
      <c r="A240" s="28"/>
      <c r="B240" s="28"/>
      <c r="C240" s="36"/>
      <c r="D240" s="43">
        <f t="shared" si="24"/>
        <v>16.300000000000004</v>
      </c>
      <c r="E240" s="42">
        <f t="shared" si="22"/>
        <v>16.3</v>
      </c>
      <c r="F240" s="42">
        <f t="shared" si="23"/>
        <v>19.47999999999999</v>
      </c>
      <c r="G240" s="44"/>
      <c r="H240" s="28"/>
      <c r="I240" s="45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</row>
    <row r="241" spans="1:74" ht="14.25" x14ac:dyDescent="0.2">
      <c r="A241" s="28"/>
      <c r="B241" s="28"/>
      <c r="C241" s="36"/>
      <c r="D241" s="43">
        <f t="shared" si="24"/>
        <v>16.350000000000005</v>
      </c>
      <c r="E241" s="42">
        <f t="shared" si="22"/>
        <v>16.350000000000001</v>
      </c>
      <c r="F241" s="42">
        <f t="shared" si="23"/>
        <v>19.539999999999988</v>
      </c>
      <c r="G241" s="44"/>
      <c r="H241" s="28"/>
      <c r="I241" s="45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</row>
    <row r="242" spans="1:74" ht="14.25" x14ac:dyDescent="0.2">
      <c r="A242" s="28"/>
      <c r="B242" s="28"/>
      <c r="C242" s="36"/>
      <c r="D242" s="43">
        <f t="shared" si="24"/>
        <v>16.400000000000006</v>
      </c>
      <c r="E242" s="42">
        <f t="shared" si="22"/>
        <v>16.399999999999999</v>
      </c>
      <c r="F242" s="42">
        <v>20</v>
      </c>
      <c r="G242" s="44"/>
      <c r="H242" s="28"/>
      <c r="I242" s="45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</row>
    <row r="243" spans="1:74" x14ac:dyDescent="0.2">
      <c r="A243" s="28"/>
      <c r="B243" s="28"/>
      <c r="C243" s="36"/>
      <c r="D243" s="43">
        <f t="shared" si="24"/>
        <v>16.450000000000006</v>
      </c>
      <c r="E243" s="42">
        <f t="shared" si="22"/>
        <v>16.45</v>
      </c>
      <c r="F243" s="44"/>
      <c r="G243" s="44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</row>
    <row r="244" spans="1:74" x14ac:dyDescent="0.2">
      <c r="A244" s="28"/>
      <c r="B244" s="28"/>
      <c r="C244" s="36"/>
      <c r="D244" s="43">
        <f t="shared" si="24"/>
        <v>16.500000000000007</v>
      </c>
      <c r="E244" s="42">
        <f t="shared" si="22"/>
        <v>16.5</v>
      </c>
      <c r="F244" s="44"/>
      <c r="G244" s="44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</row>
    <row r="245" spans="1:74" x14ac:dyDescent="0.2">
      <c r="A245" s="28"/>
      <c r="B245" s="28"/>
      <c r="C245" s="36"/>
      <c r="D245" s="43">
        <f t="shared" si="24"/>
        <v>16.550000000000008</v>
      </c>
      <c r="E245" s="42">
        <f t="shared" si="22"/>
        <v>16.55</v>
      </c>
      <c r="F245" s="44"/>
      <c r="G245" s="44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</row>
    <row r="246" spans="1:74" x14ac:dyDescent="0.2">
      <c r="A246" s="28"/>
      <c r="B246" s="28"/>
      <c r="C246" s="36"/>
      <c r="D246" s="43">
        <v>17</v>
      </c>
      <c r="E246" s="42">
        <f t="shared" si="22"/>
        <v>17</v>
      </c>
      <c r="F246" s="44"/>
      <c r="G246" s="44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</row>
    <row r="247" spans="1:74" x14ac:dyDescent="0.2">
      <c r="A247" s="28"/>
      <c r="B247" s="28"/>
      <c r="C247" s="36"/>
      <c r="D247" s="43">
        <f t="shared" si="24"/>
        <v>17.05</v>
      </c>
      <c r="E247" s="42">
        <f t="shared" si="22"/>
        <v>17.05</v>
      </c>
      <c r="F247" s="44"/>
      <c r="G247" s="44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</row>
    <row r="248" spans="1:74" x14ac:dyDescent="0.2">
      <c r="A248" s="28"/>
      <c r="B248" s="28"/>
      <c r="C248" s="36"/>
      <c r="D248" s="43">
        <f t="shared" si="24"/>
        <v>17.100000000000001</v>
      </c>
      <c r="E248" s="42">
        <f t="shared" si="22"/>
        <v>17.100000000000001</v>
      </c>
      <c r="F248" s="44"/>
      <c r="G248" s="44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</row>
    <row r="249" spans="1:74" x14ac:dyDescent="0.2">
      <c r="A249" s="28"/>
      <c r="B249" s="28"/>
      <c r="C249" s="36"/>
      <c r="D249" s="43">
        <f t="shared" si="24"/>
        <v>17.150000000000002</v>
      </c>
      <c r="E249" s="42">
        <f t="shared" si="22"/>
        <v>17.149999999999999</v>
      </c>
      <c r="F249" s="44"/>
      <c r="G249" s="44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</row>
    <row r="250" spans="1:74" x14ac:dyDescent="0.2">
      <c r="A250" s="28"/>
      <c r="B250" s="28"/>
      <c r="C250" s="36"/>
      <c r="D250" s="43">
        <f t="shared" si="24"/>
        <v>17.200000000000003</v>
      </c>
      <c r="E250" s="42">
        <f t="shared" si="22"/>
        <v>17.2</v>
      </c>
      <c r="F250" s="44"/>
      <c r="G250" s="44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</row>
    <row r="251" spans="1:74" x14ac:dyDescent="0.2">
      <c r="A251" s="28"/>
      <c r="B251" s="28"/>
      <c r="C251" s="36"/>
      <c r="D251" s="43">
        <f t="shared" si="24"/>
        <v>17.250000000000004</v>
      </c>
      <c r="E251" s="42">
        <f t="shared" si="22"/>
        <v>17.25</v>
      </c>
      <c r="F251" s="44"/>
      <c r="G251" s="44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</row>
    <row r="252" spans="1:74" x14ac:dyDescent="0.2">
      <c r="A252" s="28"/>
      <c r="B252" s="28"/>
      <c r="C252" s="36"/>
      <c r="D252" s="43">
        <f t="shared" si="24"/>
        <v>17.300000000000004</v>
      </c>
      <c r="E252" s="42">
        <f t="shared" si="22"/>
        <v>17.3</v>
      </c>
      <c r="F252" s="44"/>
      <c r="G252" s="44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</row>
    <row r="253" spans="1:74" x14ac:dyDescent="0.2">
      <c r="A253" s="28"/>
      <c r="B253" s="28"/>
      <c r="C253" s="36"/>
      <c r="D253" s="43">
        <f t="shared" si="24"/>
        <v>17.350000000000005</v>
      </c>
      <c r="E253" s="42">
        <f t="shared" si="22"/>
        <v>17.350000000000001</v>
      </c>
      <c r="F253" s="44"/>
      <c r="G253" s="44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</row>
    <row r="254" spans="1:74" x14ac:dyDescent="0.2">
      <c r="A254" s="28"/>
      <c r="B254" s="28"/>
      <c r="C254" s="36"/>
      <c r="D254" s="43">
        <f t="shared" si="24"/>
        <v>17.400000000000006</v>
      </c>
      <c r="E254" s="42">
        <f t="shared" si="22"/>
        <v>17.399999999999999</v>
      </c>
      <c r="F254" s="44"/>
      <c r="G254" s="44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</row>
    <row r="255" spans="1:74" x14ac:dyDescent="0.2">
      <c r="A255" s="28"/>
      <c r="B255" s="28"/>
      <c r="C255" s="36"/>
      <c r="D255" s="43">
        <f t="shared" si="24"/>
        <v>17.450000000000006</v>
      </c>
      <c r="E255" s="42">
        <f t="shared" si="22"/>
        <v>17.45</v>
      </c>
      <c r="F255" s="44"/>
      <c r="G255" s="44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</row>
    <row r="256" spans="1:74" x14ac:dyDescent="0.2">
      <c r="A256" s="28"/>
      <c r="B256" s="28"/>
      <c r="C256" s="36"/>
      <c r="D256" s="43">
        <f t="shared" si="24"/>
        <v>17.500000000000007</v>
      </c>
      <c r="E256" s="42">
        <f t="shared" si="22"/>
        <v>17.5</v>
      </c>
      <c r="F256" s="44"/>
      <c r="G256" s="44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</row>
    <row r="257" spans="1:74" x14ac:dyDescent="0.2">
      <c r="A257" s="28"/>
      <c r="B257" s="28"/>
      <c r="C257" s="36"/>
      <c r="D257" s="43">
        <f t="shared" si="24"/>
        <v>17.550000000000008</v>
      </c>
      <c r="E257" s="42">
        <f t="shared" si="22"/>
        <v>17.55</v>
      </c>
      <c r="F257" s="44"/>
      <c r="G257" s="44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</row>
    <row r="258" spans="1:74" x14ac:dyDescent="0.2">
      <c r="A258" s="28"/>
      <c r="B258" s="28"/>
      <c r="C258" s="36"/>
      <c r="D258" s="43">
        <v>18</v>
      </c>
      <c r="E258" s="42">
        <f t="shared" si="22"/>
        <v>18</v>
      </c>
      <c r="F258" s="44"/>
      <c r="G258" s="44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</row>
    <row r="259" spans="1:74" x14ac:dyDescent="0.2">
      <c r="A259" s="28"/>
      <c r="B259" s="28"/>
      <c r="C259" s="36"/>
      <c r="D259" s="43">
        <f t="shared" si="24"/>
        <v>18.05</v>
      </c>
      <c r="E259" s="42">
        <f t="shared" si="22"/>
        <v>18.05</v>
      </c>
      <c r="F259" s="44"/>
      <c r="G259" s="44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</row>
    <row r="260" spans="1:74" x14ac:dyDescent="0.2">
      <c r="A260" s="28"/>
      <c r="B260" s="28"/>
      <c r="C260" s="36"/>
      <c r="D260" s="43">
        <f t="shared" si="24"/>
        <v>18.100000000000001</v>
      </c>
      <c r="E260" s="42">
        <f t="shared" si="22"/>
        <v>18.100000000000001</v>
      </c>
      <c r="F260" s="44"/>
      <c r="G260" s="44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</row>
    <row r="261" spans="1:74" x14ac:dyDescent="0.2">
      <c r="A261" s="28"/>
      <c r="B261" s="28"/>
      <c r="C261" s="36"/>
      <c r="D261" s="43">
        <f t="shared" si="24"/>
        <v>18.150000000000002</v>
      </c>
      <c r="E261" s="42">
        <f t="shared" si="22"/>
        <v>18.149999999999999</v>
      </c>
      <c r="F261" s="44"/>
      <c r="G261" s="44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</row>
    <row r="262" spans="1:74" x14ac:dyDescent="0.2">
      <c r="A262" s="28"/>
      <c r="B262" s="28"/>
      <c r="C262" s="36"/>
      <c r="D262" s="43">
        <f t="shared" si="24"/>
        <v>18.200000000000003</v>
      </c>
      <c r="E262" s="42">
        <f t="shared" si="22"/>
        <v>18.2</v>
      </c>
      <c r="F262" s="44"/>
      <c r="G262" s="44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</row>
    <row r="263" spans="1:74" x14ac:dyDescent="0.2">
      <c r="A263" s="28"/>
      <c r="B263" s="28"/>
      <c r="C263" s="36"/>
      <c r="D263" s="43">
        <f t="shared" si="24"/>
        <v>18.250000000000004</v>
      </c>
      <c r="E263" s="42">
        <f t="shared" si="22"/>
        <v>18.25</v>
      </c>
      <c r="F263" s="44"/>
      <c r="G263" s="44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</row>
    <row r="264" spans="1:74" x14ac:dyDescent="0.2">
      <c r="A264" s="28"/>
      <c r="B264" s="28"/>
      <c r="C264" s="36"/>
      <c r="D264" s="43">
        <f t="shared" si="24"/>
        <v>18.300000000000004</v>
      </c>
      <c r="E264" s="42">
        <f t="shared" si="22"/>
        <v>18.3</v>
      </c>
      <c r="F264" s="44"/>
      <c r="G264" s="44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</row>
    <row r="265" spans="1:74" x14ac:dyDescent="0.2">
      <c r="A265" s="28"/>
      <c r="B265" s="28"/>
      <c r="C265" s="36"/>
      <c r="D265" s="43">
        <f t="shared" si="24"/>
        <v>18.350000000000005</v>
      </c>
      <c r="E265" s="42">
        <f t="shared" si="22"/>
        <v>18.350000000000001</v>
      </c>
      <c r="F265" s="44"/>
      <c r="G265" s="44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</row>
    <row r="266" spans="1:74" x14ac:dyDescent="0.2">
      <c r="A266" s="28"/>
      <c r="B266" s="28"/>
      <c r="C266" s="36"/>
      <c r="D266" s="43">
        <f t="shared" si="24"/>
        <v>18.400000000000006</v>
      </c>
      <c r="E266" s="42">
        <f t="shared" si="22"/>
        <v>18.399999999999999</v>
      </c>
      <c r="F266" s="44"/>
      <c r="G266" s="44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</row>
    <row r="267" spans="1:74" x14ac:dyDescent="0.2">
      <c r="A267" s="28"/>
      <c r="B267" s="28"/>
      <c r="C267" s="36"/>
      <c r="D267" s="43">
        <f t="shared" si="24"/>
        <v>18.450000000000006</v>
      </c>
      <c r="E267" s="42">
        <f t="shared" si="22"/>
        <v>18.45</v>
      </c>
      <c r="F267" s="44"/>
      <c r="G267" s="44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</row>
    <row r="268" spans="1:74" x14ac:dyDescent="0.2">
      <c r="A268" s="28"/>
      <c r="B268" s="28"/>
      <c r="C268" s="36"/>
      <c r="D268" s="43">
        <f t="shared" si="24"/>
        <v>18.500000000000007</v>
      </c>
      <c r="E268" s="42">
        <f t="shared" si="22"/>
        <v>18.5</v>
      </c>
      <c r="F268" s="44"/>
      <c r="G268" s="44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</row>
    <row r="269" spans="1:74" x14ac:dyDescent="0.2">
      <c r="A269" s="28"/>
      <c r="B269" s="28"/>
      <c r="C269" s="36"/>
      <c r="D269" s="43">
        <f t="shared" si="24"/>
        <v>18.550000000000008</v>
      </c>
      <c r="E269" s="42">
        <f t="shared" si="22"/>
        <v>18.55</v>
      </c>
      <c r="F269" s="44"/>
      <c r="G269" s="44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</row>
    <row r="270" spans="1:74" x14ac:dyDescent="0.2">
      <c r="A270" s="28"/>
      <c r="B270" s="28"/>
      <c r="C270" s="36"/>
      <c r="D270" s="43">
        <v>19</v>
      </c>
      <c r="E270" s="42">
        <f t="shared" si="22"/>
        <v>19</v>
      </c>
      <c r="F270" s="44"/>
      <c r="G270" s="44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</row>
    <row r="271" spans="1:74" x14ac:dyDescent="0.2">
      <c r="A271" s="28"/>
      <c r="B271" s="28"/>
      <c r="C271" s="36"/>
      <c r="D271" s="43">
        <f t="shared" si="24"/>
        <v>19.05</v>
      </c>
      <c r="E271" s="42">
        <f t="shared" si="22"/>
        <v>19.05</v>
      </c>
      <c r="F271" s="44"/>
      <c r="G271" s="44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</row>
    <row r="272" spans="1:74" x14ac:dyDescent="0.2">
      <c r="A272" s="28"/>
      <c r="B272" s="28"/>
      <c r="C272" s="36"/>
      <c r="D272" s="43">
        <f t="shared" si="24"/>
        <v>19.100000000000001</v>
      </c>
      <c r="E272" s="42">
        <f t="shared" si="22"/>
        <v>19.100000000000001</v>
      </c>
      <c r="F272" s="44"/>
      <c r="G272" s="44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</row>
    <row r="273" spans="1:74" x14ac:dyDescent="0.2">
      <c r="A273" s="28"/>
      <c r="B273" s="28"/>
      <c r="C273" s="36"/>
      <c r="D273" s="43">
        <f t="shared" si="24"/>
        <v>19.150000000000002</v>
      </c>
      <c r="E273" s="42">
        <f t="shared" si="22"/>
        <v>19.149999999999999</v>
      </c>
      <c r="F273" s="44"/>
      <c r="G273" s="44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</row>
    <row r="274" spans="1:74" x14ac:dyDescent="0.2">
      <c r="A274" s="28"/>
      <c r="B274" s="28"/>
      <c r="C274" s="36"/>
      <c r="D274" s="43">
        <f t="shared" si="24"/>
        <v>19.200000000000003</v>
      </c>
      <c r="E274" s="42">
        <f t="shared" si="22"/>
        <v>19.2</v>
      </c>
      <c r="F274" s="44"/>
      <c r="G274" s="44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</row>
    <row r="275" spans="1:74" x14ac:dyDescent="0.2">
      <c r="A275" s="28"/>
      <c r="B275" s="28"/>
      <c r="C275" s="36"/>
      <c r="D275" s="43">
        <f t="shared" si="24"/>
        <v>19.250000000000004</v>
      </c>
      <c r="E275" s="42">
        <f t="shared" si="22"/>
        <v>19.25</v>
      </c>
      <c r="F275" s="44"/>
      <c r="G275" s="44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</row>
    <row r="276" spans="1:74" x14ac:dyDescent="0.2">
      <c r="A276" s="28"/>
      <c r="B276" s="28"/>
      <c r="C276" s="36"/>
      <c r="D276" s="43">
        <f t="shared" si="24"/>
        <v>19.300000000000004</v>
      </c>
      <c r="E276" s="42">
        <f t="shared" si="22"/>
        <v>19.3</v>
      </c>
      <c r="F276" s="44"/>
      <c r="G276" s="44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</row>
    <row r="277" spans="1:74" x14ac:dyDescent="0.2">
      <c r="A277" s="28"/>
      <c r="B277" s="28"/>
      <c r="C277" s="36"/>
      <c r="D277" s="43">
        <f t="shared" si="24"/>
        <v>19.350000000000005</v>
      </c>
      <c r="E277" s="42">
        <f t="shared" si="22"/>
        <v>19.350000000000001</v>
      </c>
      <c r="F277" s="44"/>
      <c r="G277" s="44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</row>
    <row r="278" spans="1:74" x14ac:dyDescent="0.2">
      <c r="A278" s="28"/>
      <c r="B278" s="28"/>
      <c r="C278" s="36"/>
      <c r="D278" s="43">
        <f t="shared" si="24"/>
        <v>19.400000000000006</v>
      </c>
      <c r="E278" s="42">
        <f t="shared" si="22"/>
        <v>19.399999999999999</v>
      </c>
      <c r="F278" s="44"/>
      <c r="G278" s="44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</row>
    <row r="279" spans="1:74" x14ac:dyDescent="0.2">
      <c r="A279" s="28"/>
      <c r="B279" s="28"/>
      <c r="C279" s="36"/>
      <c r="D279" s="43">
        <f t="shared" si="24"/>
        <v>19.450000000000006</v>
      </c>
      <c r="E279" s="42">
        <f t="shared" si="22"/>
        <v>19.45</v>
      </c>
      <c r="F279" s="44"/>
      <c r="G279" s="44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</row>
    <row r="280" spans="1:74" x14ac:dyDescent="0.2">
      <c r="A280" s="28"/>
      <c r="B280" s="28"/>
      <c r="C280" s="36"/>
      <c r="D280" s="43">
        <f t="shared" si="24"/>
        <v>19.500000000000007</v>
      </c>
      <c r="E280" s="42">
        <f t="shared" si="22"/>
        <v>19.5</v>
      </c>
      <c r="F280" s="44"/>
      <c r="G280" s="44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</row>
    <row r="281" spans="1:74" x14ac:dyDescent="0.2">
      <c r="A281" s="28"/>
      <c r="B281" s="28"/>
      <c r="C281" s="36"/>
      <c r="D281" s="43">
        <f t="shared" si="24"/>
        <v>19.550000000000008</v>
      </c>
      <c r="E281" s="42">
        <f t="shared" si="22"/>
        <v>19.55</v>
      </c>
      <c r="F281" s="44"/>
      <c r="G281" s="44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</row>
    <row r="282" spans="1:74" x14ac:dyDescent="0.2">
      <c r="A282" s="28"/>
      <c r="B282" s="28"/>
      <c r="C282" s="36"/>
      <c r="D282" s="43">
        <v>20</v>
      </c>
      <c r="E282" s="42">
        <f t="shared" si="22"/>
        <v>20</v>
      </c>
      <c r="F282" s="44"/>
      <c r="G282" s="44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</row>
    <row r="283" spans="1:74" x14ac:dyDescent="0.2">
      <c r="A283" s="28"/>
      <c r="B283" s="28"/>
      <c r="C283" s="36"/>
      <c r="D283" s="44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</row>
    <row r="284" spans="1:74" x14ac:dyDescent="0.2">
      <c r="A284" s="28"/>
      <c r="B284" s="28"/>
      <c r="C284" s="36"/>
      <c r="D284" s="44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</row>
    <row r="285" spans="1:74" x14ac:dyDescent="0.2">
      <c r="A285" s="28"/>
      <c r="B285" s="28"/>
      <c r="C285" s="36"/>
      <c r="D285" s="44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</row>
    <row r="286" spans="1:74" x14ac:dyDescent="0.2">
      <c r="A286" s="28"/>
      <c r="B286" s="28"/>
      <c r="C286" s="36"/>
      <c r="D286" s="44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</row>
    <row r="287" spans="1:74" x14ac:dyDescent="0.2">
      <c r="A287" s="28"/>
      <c r="B287" s="28"/>
      <c r="C287" s="36"/>
      <c r="D287" s="44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</row>
    <row r="288" spans="1:74" x14ac:dyDescent="0.2">
      <c r="A288" s="28"/>
      <c r="B288" s="28"/>
      <c r="C288" s="36"/>
      <c r="D288" s="44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</row>
    <row r="289" spans="1:74" x14ac:dyDescent="0.2">
      <c r="A289" s="28"/>
      <c r="B289" s="28"/>
      <c r="C289" s="36"/>
      <c r="D289" s="44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</row>
    <row r="290" spans="1:74" x14ac:dyDescent="0.2">
      <c r="A290" s="28"/>
      <c r="B290" s="28"/>
      <c r="C290" s="36"/>
      <c r="D290" s="44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</row>
    <row r="291" spans="1:74" x14ac:dyDescent="0.2">
      <c r="A291" s="28"/>
      <c r="B291" s="28"/>
      <c r="C291" s="36"/>
      <c r="D291" s="44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</row>
    <row r="292" spans="1:74" x14ac:dyDescent="0.2">
      <c r="A292" s="28"/>
      <c r="B292" s="28"/>
      <c r="C292" s="36"/>
      <c r="D292" s="44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</row>
    <row r="293" spans="1:74" x14ac:dyDescent="0.2">
      <c r="A293" s="28"/>
      <c r="B293" s="28"/>
      <c r="C293" s="36"/>
      <c r="D293" s="44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</row>
    <row r="294" spans="1:74" x14ac:dyDescent="0.2">
      <c r="A294" s="28"/>
      <c r="B294" s="28"/>
      <c r="C294" s="36"/>
      <c r="D294" s="44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</row>
    <row r="295" spans="1:74" x14ac:dyDescent="0.2">
      <c r="A295" s="28"/>
      <c r="B295" s="28"/>
      <c r="C295" s="36"/>
      <c r="D295" s="44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</row>
    <row r="296" spans="1:74" x14ac:dyDescent="0.2">
      <c r="A296" s="28"/>
      <c r="B296" s="28"/>
      <c r="C296" s="36"/>
      <c r="D296" s="44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</row>
    <row r="297" spans="1:74" x14ac:dyDescent="0.2">
      <c r="A297" s="28"/>
      <c r="B297" s="28"/>
      <c r="C297" s="36"/>
      <c r="D297" s="44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</row>
    <row r="298" spans="1:74" x14ac:dyDescent="0.2">
      <c r="A298" s="28"/>
      <c r="B298" s="28"/>
      <c r="C298" s="36"/>
      <c r="D298" s="44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</row>
    <row r="299" spans="1:74" x14ac:dyDescent="0.2">
      <c r="A299" s="28"/>
      <c r="B299" s="28"/>
      <c r="C299" s="36"/>
      <c r="D299" s="44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</row>
    <row r="300" spans="1:74" x14ac:dyDescent="0.2">
      <c r="A300" s="28"/>
      <c r="B300" s="28"/>
      <c r="C300" s="36"/>
      <c r="D300" s="44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</row>
    <row r="301" spans="1:74" x14ac:dyDescent="0.2">
      <c r="A301" s="28"/>
      <c r="B301" s="28"/>
      <c r="C301" s="36"/>
      <c r="D301" s="44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</row>
    <row r="302" spans="1:74" x14ac:dyDescent="0.2">
      <c r="A302" s="28"/>
      <c r="B302" s="28"/>
      <c r="C302" s="36"/>
      <c r="D302" s="44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</row>
    <row r="303" spans="1:74" x14ac:dyDescent="0.2">
      <c r="A303" s="28"/>
      <c r="B303" s="28"/>
      <c r="C303" s="36"/>
      <c r="D303" s="44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</row>
    <row r="304" spans="1:74" x14ac:dyDescent="0.2">
      <c r="A304" s="28"/>
      <c r="B304" s="28"/>
      <c r="C304" s="36"/>
      <c r="D304" s="44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</row>
    <row r="305" spans="1:74" x14ac:dyDescent="0.2">
      <c r="A305" s="28"/>
      <c r="B305" s="28"/>
      <c r="C305" s="36"/>
      <c r="D305" s="44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</row>
    <row r="306" spans="1:74" x14ac:dyDescent="0.2">
      <c r="A306" s="28"/>
      <c r="B306" s="28"/>
      <c r="C306" s="36"/>
      <c r="D306" s="44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</row>
    <row r="307" spans="1:74" x14ac:dyDescent="0.2">
      <c r="A307" s="28"/>
      <c r="B307" s="28"/>
      <c r="C307" s="36"/>
      <c r="D307" s="44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</row>
    <row r="308" spans="1:74" x14ac:dyDescent="0.2">
      <c r="A308" s="28"/>
      <c r="B308" s="28"/>
      <c r="C308" s="36"/>
      <c r="D308" s="44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</row>
    <row r="309" spans="1:74" x14ac:dyDescent="0.2">
      <c r="A309" s="28"/>
      <c r="B309" s="28"/>
      <c r="C309" s="36"/>
      <c r="D309" s="44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</row>
    <row r="310" spans="1:74" x14ac:dyDescent="0.2">
      <c r="A310" s="28"/>
      <c r="B310" s="28"/>
      <c r="C310" s="36"/>
      <c r="D310" s="44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</row>
    <row r="311" spans="1:74" x14ac:dyDescent="0.2">
      <c r="A311" s="28"/>
      <c r="B311" s="28"/>
      <c r="C311" s="36"/>
      <c r="D311" s="44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</row>
    <row r="312" spans="1:74" x14ac:dyDescent="0.2">
      <c r="A312" s="28"/>
      <c r="B312" s="28"/>
      <c r="C312" s="36"/>
      <c r="D312" s="44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</row>
    <row r="313" spans="1:74" x14ac:dyDescent="0.2">
      <c r="A313" s="28"/>
      <c r="B313" s="28"/>
      <c r="C313" s="36"/>
      <c r="D313" s="44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</row>
    <row r="314" spans="1:74" x14ac:dyDescent="0.2">
      <c r="A314" s="28"/>
      <c r="B314" s="28"/>
      <c r="C314" s="36"/>
      <c r="D314" s="44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</row>
    <row r="315" spans="1:74" x14ac:dyDescent="0.2">
      <c r="A315" s="28"/>
      <c r="B315" s="28"/>
      <c r="C315" s="36"/>
      <c r="D315" s="44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</row>
    <row r="316" spans="1:74" x14ac:dyDescent="0.2">
      <c r="A316" s="28"/>
      <c r="B316" s="28"/>
      <c r="C316" s="36"/>
      <c r="D316" s="44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</row>
    <row r="317" spans="1:74" x14ac:dyDescent="0.2">
      <c r="A317" s="28"/>
      <c r="B317" s="28"/>
      <c r="C317" s="36"/>
      <c r="D317" s="44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</row>
    <row r="318" spans="1:74" x14ac:dyDescent="0.2">
      <c r="A318" s="28"/>
      <c r="B318" s="28"/>
      <c r="C318" s="36"/>
      <c r="D318" s="44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</row>
    <row r="319" spans="1:74" x14ac:dyDescent="0.2">
      <c r="A319" s="28"/>
      <c r="B319" s="28"/>
      <c r="C319" s="36"/>
      <c r="D319" s="44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</row>
    <row r="320" spans="1:74" x14ac:dyDescent="0.2">
      <c r="A320" s="28"/>
      <c r="B320" s="28"/>
      <c r="C320" s="36"/>
      <c r="D320" s="44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</row>
    <row r="321" spans="1:74" x14ac:dyDescent="0.2">
      <c r="A321" s="28"/>
      <c r="B321" s="28"/>
      <c r="C321" s="36"/>
      <c r="D321" s="44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</row>
    <row r="322" spans="1:74" x14ac:dyDescent="0.2">
      <c r="A322" s="28"/>
      <c r="B322" s="28"/>
      <c r="C322" s="36"/>
      <c r="D322" s="44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</row>
    <row r="323" spans="1:74" x14ac:dyDescent="0.2">
      <c r="A323" s="28"/>
      <c r="B323" s="28"/>
      <c r="C323" s="36"/>
      <c r="D323" s="44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</row>
    <row r="324" spans="1:74" x14ac:dyDescent="0.2">
      <c r="A324" s="28"/>
      <c r="B324" s="28"/>
      <c r="C324" s="36"/>
      <c r="D324" s="44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</row>
    <row r="325" spans="1:74" x14ac:dyDescent="0.2">
      <c r="A325" s="28"/>
      <c r="B325" s="28"/>
      <c r="C325" s="36"/>
      <c r="D325" s="44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</row>
    <row r="326" spans="1:74" x14ac:dyDescent="0.2">
      <c r="A326" s="28"/>
      <c r="B326" s="28"/>
      <c r="C326" s="36"/>
      <c r="D326" s="44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</row>
    <row r="327" spans="1:74" x14ac:dyDescent="0.2">
      <c r="A327" s="28"/>
      <c r="B327" s="28"/>
      <c r="C327" s="36"/>
      <c r="D327" s="44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</row>
    <row r="328" spans="1:74" x14ac:dyDescent="0.2">
      <c r="A328" s="28"/>
      <c r="B328" s="28"/>
      <c r="C328" s="36"/>
      <c r="D328" s="44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</row>
    <row r="329" spans="1:74" x14ac:dyDescent="0.2">
      <c r="A329" s="28"/>
      <c r="B329" s="28"/>
      <c r="C329" s="36"/>
      <c r="D329" s="44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</row>
    <row r="330" spans="1:74" x14ac:dyDescent="0.2">
      <c r="A330" s="28"/>
      <c r="B330" s="28"/>
      <c r="C330" s="36"/>
      <c r="D330" s="44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</row>
    <row r="331" spans="1:74" x14ac:dyDescent="0.2">
      <c r="A331" s="28"/>
      <c r="B331" s="28"/>
      <c r="C331" s="36"/>
      <c r="D331" s="44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</row>
    <row r="332" spans="1:74" x14ac:dyDescent="0.2">
      <c r="A332" s="28"/>
      <c r="B332" s="28"/>
      <c r="C332" s="36"/>
      <c r="D332" s="44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</row>
    <row r="333" spans="1:74" x14ac:dyDescent="0.2">
      <c r="A333" s="28"/>
      <c r="B333" s="28"/>
      <c r="C333" s="36"/>
      <c r="D333" s="44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</row>
    <row r="334" spans="1:74" x14ac:dyDescent="0.2">
      <c r="A334" s="28"/>
      <c r="B334" s="28"/>
      <c r="C334" s="36"/>
      <c r="D334" s="44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</row>
    <row r="335" spans="1:74" x14ac:dyDescent="0.2">
      <c r="A335" s="28"/>
      <c r="B335" s="28"/>
      <c r="C335" s="36"/>
      <c r="D335" s="44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</row>
    <row r="336" spans="1:74" x14ac:dyDescent="0.2">
      <c r="A336" s="28"/>
      <c r="B336" s="28"/>
      <c r="C336" s="36"/>
      <c r="D336" s="44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</row>
    <row r="337" spans="1:74" x14ac:dyDescent="0.2">
      <c r="A337" s="28"/>
      <c r="B337" s="28"/>
      <c r="C337" s="36"/>
      <c r="D337" s="44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</row>
    <row r="338" spans="1:74" x14ac:dyDescent="0.2">
      <c r="A338" s="28"/>
      <c r="B338" s="28"/>
      <c r="C338" s="36"/>
      <c r="D338" s="44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</row>
    <row r="339" spans="1:74" x14ac:dyDescent="0.2">
      <c r="A339" s="28"/>
      <c r="B339" s="28"/>
      <c r="C339" s="36"/>
      <c r="D339" s="44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</row>
    <row r="340" spans="1:74" x14ac:dyDescent="0.2">
      <c r="A340" s="28"/>
      <c r="B340" s="28"/>
      <c r="C340" s="36"/>
      <c r="D340" s="44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</row>
    <row r="341" spans="1:74" x14ac:dyDescent="0.2">
      <c r="A341" s="28"/>
      <c r="B341" s="28"/>
      <c r="C341" s="36"/>
      <c r="D341" s="44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</row>
    <row r="342" spans="1:74" x14ac:dyDescent="0.2">
      <c r="A342" s="28"/>
      <c r="B342" s="28"/>
      <c r="C342" s="36"/>
      <c r="D342" s="44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</row>
    <row r="343" spans="1:74" x14ac:dyDescent="0.2">
      <c r="A343" s="28"/>
      <c r="B343" s="28"/>
      <c r="C343" s="36"/>
      <c r="D343" s="44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</row>
    <row r="344" spans="1:74" x14ac:dyDescent="0.2">
      <c r="A344" s="28"/>
      <c r="B344" s="28"/>
      <c r="C344" s="36"/>
      <c r="D344" s="44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</row>
    <row r="345" spans="1:74" x14ac:dyDescent="0.2">
      <c r="A345" s="28"/>
      <c r="B345" s="28"/>
      <c r="C345" s="36"/>
      <c r="D345" s="44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</row>
    <row r="346" spans="1:74" x14ac:dyDescent="0.2">
      <c r="A346" s="28"/>
      <c r="B346" s="28"/>
      <c r="C346" s="36"/>
      <c r="D346" s="44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</row>
    <row r="347" spans="1:74" x14ac:dyDescent="0.2">
      <c r="A347" s="28"/>
      <c r="B347" s="28"/>
      <c r="C347" s="36"/>
      <c r="D347" s="44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</row>
    <row r="348" spans="1:74" x14ac:dyDescent="0.2">
      <c r="A348" s="28"/>
      <c r="B348" s="28"/>
      <c r="C348" s="36"/>
      <c r="D348" s="44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</row>
    <row r="349" spans="1:74" x14ac:dyDescent="0.2">
      <c r="A349" s="28"/>
      <c r="B349" s="28"/>
      <c r="C349" s="36"/>
      <c r="D349" s="44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</row>
    <row r="350" spans="1:74" x14ac:dyDescent="0.2">
      <c r="A350" s="28"/>
      <c r="B350" s="28"/>
      <c r="C350" s="36"/>
      <c r="D350" s="44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</row>
    <row r="351" spans="1:74" x14ac:dyDescent="0.2">
      <c r="A351" s="28"/>
      <c r="B351" s="28"/>
      <c r="C351" s="36"/>
      <c r="D351" s="44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</row>
    <row r="352" spans="1:74" x14ac:dyDescent="0.2">
      <c r="A352" s="28"/>
      <c r="B352" s="28"/>
      <c r="C352" s="36"/>
      <c r="D352" s="44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</row>
    <row r="353" spans="1:74" x14ac:dyDescent="0.2">
      <c r="A353" s="28"/>
      <c r="B353" s="28"/>
      <c r="C353" s="36"/>
      <c r="D353" s="44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</row>
    <row r="354" spans="1:74" x14ac:dyDescent="0.2">
      <c r="A354" s="28"/>
      <c r="B354" s="28"/>
      <c r="C354" s="36"/>
      <c r="D354" s="44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</row>
    <row r="355" spans="1:74" x14ac:dyDescent="0.2">
      <c r="A355" s="28"/>
      <c r="B355" s="28"/>
      <c r="C355" s="36"/>
      <c r="D355" s="44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</row>
    <row r="356" spans="1:74" x14ac:dyDescent="0.2">
      <c r="A356" s="28"/>
      <c r="B356" s="28"/>
      <c r="C356" s="36"/>
      <c r="D356" s="44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</row>
    <row r="357" spans="1:74" x14ac:dyDescent="0.2">
      <c r="A357" s="28"/>
      <c r="B357" s="28"/>
      <c r="C357" s="36"/>
      <c r="D357" s="44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</row>
    <row r="358" spans="1:74" x14ac:dyDescent="0.2">
      <c r="A358" s="28"/>
      <c r="B358" s="28"/>
      <c r="C358" s="36"/>
      <c r="D358" s="44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</row>
    <row r="359" spans="1:74" x14ac:dyDescent="0.2">
      <c r="A359" s="28"/>
      <c r="B359" s="28"/>
      <c r="C359" s="36"/>
      <c r="D359" s="44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</row>
    <row r="360" spans="1:74" x14ac:dyDescent="0.2">
      <c r="A360" s="28"/>
      <c r="B360" s="28"/>
      <c r="C360" s="36"/>
      <c r="D360" s="44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</row>
    <row r="361" spans="1:74" x14ac:dyDescent="0.2">
      <c r="A361" s="28"/>
      <c r="B361" s="28"/>
      <c r="C361" s="36"/>
      <c r="D361" s="44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</row>
    <row r="362" spans="1:74" x14ac:dyDescent="0.2">
      <c r="A362" s="28"/>
      <c r="B362" s="28"/>
      <c r="C362" s="36"/>
      <c r="D362" s="44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</row>
    <row r="363" spans="1:74" x14ac:dyDescent="0.2">
      <c r="A363" s="28"/>
      <c r="B363" s="28"/>
      <c r="C363" s="36"/>
      <c r="D363" s="44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</row>
    <row r="364" spans="1:74" x14ac:dyDescent="0.2">
      <c r="A364" s="28"/>
      <c r="B364" s="28"/>
      <c r="C364" s="36"/>
      <c r="D364" s="44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</row>
    <row r="365" spans="1:74" x14ac:dyDescent="0.2">
      <c r="A365" s="28"/>
      <c r="B365" s="28"/>
      <c r="C365" s="36"/>
      <c r="D365" s="44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</row>
    <row r="366" spans="1:74" x14ac:dyDescent="0.2">
      <c r="A366" s="28"/>
      <c r="B366" s="28"/>
      <c r="C366" s="36"/>
      <c r="D366" s="44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</row>
    <row r="367" spans="1:74" x14ac:dyDescent="0.2">
      <c r="A367" s="28"/>
      <c r="B367" s="28"/>
      <c r="C367" s="36"/>
      <c r="D367" s="44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</row>
    <row r="368" spans="1:74" x14ac:dyDescent="0.2">
      <c r="A368" s="28"/>
      <c r="B368" s="28"/>
      <c r="C368" s="36"/>
      <c r="D368" s="44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</row>
    <row r="369" spans="1:74" x14ac:dyDescent="0.2">
      <c r="A369" s="28"/>
      <c r="B369" s="28"/>
      <c r="C369" s="36"/>
      <c r="D369" s="44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</row>
    <row r="370" spans="1:74" x14ac:dyDescent="0.2">
      <c r="A370" s="28"/>
      <c r="B370" s="28"/>
      <c r="C370" s="36"/>
      <c r="D370" s="44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</row>
    <row r="371" spans="1:74" x14ac:dyDescent="0.2">
      <c r="A371" s="28"/>
      <c r="B371" s="28"/>
      <c r="C371" s="36"/>
      <c r="D371" s="44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</row>
    <row r="372" spans="1:74" x14ac:dyDescent="0.2">
      <c r="A372" s="28"/>
      <c r="B372" s="28"/>
      <c r="C372" s="36"/>
      <c r="D372" s="44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</row>
    <row r="373" spans="1:74" x14ac:dyDescent="0.2">
      <c r="A373" s="28"/>
      <c r="B373" s="28"/>
      <c r="C373" s="36"/>
      <c r="D373" s="44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</row>
    <row r="374" spans="1:74" x14ac:dyDescent="0.2">
      <c r="A374" s="28"/>
      <c r="B374" s="28"/>
      <c r="C374" s="36"/>
      <c r="D374" s="44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</row>
    <row r="375" spans="1:74" x14ac:dyDescent="0.2">
      <c r="A375" s="28"/>
      <c r="B375" s="28"/>
      <c r="C375" s="36"/>
      <c r="D375" s="44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</row>
    <row r="376" spans="1:74" x14ac:dyDescent="0.2">
      <c r="A376" s="28"/>
      <c r="B376" s="28"/>
      <c r="C376" s="36"/>
      <c r="D376" s="44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</row>
    <row r="377" spans="1:74" x14ac:dyDescent="0.2">
      <c r="A377" s="28"/>
      <c r="B377" s="28"/>
      <c r="C377" s="36"/>
      <c r="D377" s="44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</row>
    <row r="378" spans="1:74" x14ac:dyDescent="0.2">
      <c r="A378" s="28"/>
      <c r="B378" s="28"/>
      <c r="C378" s="36"/>
      <c r="D378" s="44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</row>
    <row r="379" spans="1:74" x14ac:dyDescent="0.2">
      <c r="A379" s="28"/>
      <c r="B379" s="28"/>
      <c r="C379" s="36"/>
      <c r="D379" s="44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</row>
    <row r="380" spans="1:74" x14ac:dyDescent="0.2">
      <c r="A380" s="28"/>
      <c r="B380" s="28"/>
      <c r="C380" s="36"/>
      <c r="D380" s="44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</row>
    <row r="381" spans="1:74" x14ac:dyDescent="0.2">
      <c r="A381" s="28"/>
      <c r="B381" s="28"/>
      <c r="C381" s="36"/>
      <c r="D381" s="44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</row>
    <row r="382" spans="1:74" x14ac:dyDescent="0.2">
      <c r="A382" s="28"/>
      <c r="B382" s="28"/>
      <c r="C382" s="36"/>
      <c r="D382" s="44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</row>
    <row r="383" spans="1:74" x14ac:dyDescent="0.2">
      <c r="A383" s="28"/>
      <c r="B383" s="28"/>
      <c r="C383" s="36"/>
      <c r="D383" s="44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</row>
    <row r="384" spans="1:74" x14ac:dyDescent="0.2">
      <c r="A384" s="28"/>
      <c r="B384" s="28"/>
      <c r="C384" s="36"/>
      <c r="D384" s="44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</row>
    <row r="385" spans="1:74" x14ac:dyDescent="0.2">
      <c r="A385" s="28"/>
      <c r="B385" s="28"/>
      <c r="C385" s="36"/>
      <c r="D385" s="44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</row>
    <row r="386" spans="1:74" x14ac:dyDescent="0.2">
      <c r="A386" s="28"/>
      <c r="B386" s="28"/>
      <c r="C386" s="36"/>
      <c r="D386" s="44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</row>
    <row r="387" spans="1:74" x14ac:dyDescent="0.2">
      <c r="A387" s="28"/>
      <c r="B387" s="28"/>
      <c r="C387" s="36"/>
      <c r="D387" s="44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</row>
    <row r="388" spans="1:74" x14ac:dyDescent="0.2">
      <c r="A388" s="28"/>
      <c r="B388" s="28"/>
      <c r="C388" s="36"/>
      <c r="D388" s="44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</row>
    <row r="389" spans="1:74" x14ac:dyDescent="0.2">
      <c r="A389" s="28"/>
      <c r="B389" s="28"/>
      <c r="C389" s="36"/>
      <c r="D389" s="44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</row>
    <row r="390" spans="1:74" x14ac:dyDescent="0.2">
      <c r="A390" s="28"/>
      <c r="B390" s="28"/>
      <c r="C390" s="36"/>
      <c r="D390" s="44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</row>
    <row r="391" spans="1:74" x14ac:dyDescent="0.2">
      <c r="A391" s="28"/>
      <c r="B391" s="28"/>
      <c r="C391" s="36"/>
      <c r="D391" s="44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</row>
    <row r="392" spans="1:74" x14ac:dyDescent="0.2">
      <c r="A392" s="28"/>
      <c r="B392" s="28"/>
      <c r="C392" s="36"/>
      <c r="D392" s="44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</row>
    <row r="393" spans="1:74" x14ac:dyDescent="0.2">
      <c r="A393" s="28"/>
      <c r="B393" s="28"/>
      <c r="C393" s="36"/>
      <c r="D393" s="44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</row>
    <row r="394" spans="1:74" x14ac:dyDescent="0.2">
      <c r="A394" s="28"/>
      <c r="B394" s="28"/>
      <c r="C394" s="36"/>
      <c r="D394" s="44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</row>
    <row r="395" spans="1:74" x14ac:dyDescent="0.2">
      <c r="A395" s="28"/>
      <c r="B395" s="28"/>
      <c r="C395" s="36"/>
      <c r="D395" s="44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</row>
    <row r="396" spans="1:74" x14ac:dyDescent="0.2">
      <c r="A396" s="28"/>
      <c r="B396" s="28"/>
      <c r="C396" s="36"/>
      <c r="D396" s="44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</row>
    <row r="397" spans="1:74" x14ac:dyDescent="0.2">
      <c r="A397" s="28"/>
      <c r="B397" s="28"/>
      <c r="C397" s="36"/>
      <c r="D397" s="44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</row>
    <row r="398" spans="1:74" x14ac:dyDescent="0.2">
      <c r="A398" s="28"/>
      <c r="B398" s="28"/>
      <c r="C398" s="36"/>
      <c r="D398" s="44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</row>
    <row r="399" spans="1:74" x14ac:dyDescent="0.2">
      <c r="A399" s="28"/>
      <c r="B399" s="28"/>
      <c r="C399" s="36"/>
      <c r="D399" s="44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</row>
    <row r="400" spans="1:74" x14ac:dyDescent="0.2">
      <c r="A400" s="28"/>
      <c r="B400" s="28"/>
      <c r="C400" s="36"/>
      <c r="D400" s="44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</row>
    <row r="401" spans="1:74" x14ac:dyDescent="0.2">
      <c r="A401" s="28"/>
      <c r="B401" s="28"/>
      <c r="C401" s="36"/>
      <c r="D401" s="44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</row>
    <row r="402" spans="1:74" x14ac:dyDescent="0.2">
      <c r="A402" s="28"/>
      <c r="B402" s="28"/>
      <c r="C402" s="36"/>
      <c r="D402" s="44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</row>
    <row r="403" spans="1:74" x14ac:dyDescent="0.2">
      <c r="A403" s="28"/>
      <c r="B403" s="28"/>
      <c r="C403" s="36"/>
      <c r="D403" s="44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</row>
    <row r="404" spans="1:74" x14ac:dyDescent="0.2">
      <c r="A404" s="28"/>
      <c r="B404" s="28"/>
      <c r="C404" s="36"/>
      <c r="D404" s="44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</row>
    <row r="405" spans="1:74" x14ac:dyDescent="0.2">
      <c r="A405" s="28"/>
      <c r="B405" s="28"/>
      <c r="C405" s="36"/>
      <c r="D405" s="44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</row>
    <row r="406" spans="1:74" x14ac:dyDescent="0.2">
      <c r="A406" s="28"/>
      <c r="B406" s="28"/>
      <c r="C406" s="36"/>
      <c r="D406" s="44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</row>
    <row r="407" spans="1:74" x14ac:dyDescent="0.2">
      <c r="A407" s="28"/>
      <c r="B407" s="28"/>
      <c r="C407" s="36"/>
      <c r="D407" s="44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</row>
    <row r="408" spans="1:74" x14ac:dyDescent="0.2">
      <c r="A408" s="28"/>
      <c r="B408" s="28"/>
      <c r="C408" s="36"/>
      <c r="D408" s="44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</row>
    <row r="409" spans="1:74" x14ac:dyDescent="0.2">
      <c r="A409" s="28"/>
      <c r="B409" s="28"/>
      <c r="C409" s="36"/>
      <c r="D409" s="44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</row>
    <row r="410" spans="1:74" x14ac:dyDescent="0.2">
      <c r="A410" s="28"/>
      <c r="B410" s="28"/>
      <c r="C410" s="36"/>
      <c r="D410" s="44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</row>
    <row r="411" spans="1:74" x14ac:dyDescent="0.2">
      <c r="A411" s="28"/>
      <c r="B411" s="28"/>
      <c r="C411" s="36"/>
      <c r="D411" s="44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</row>
    <row r="412" spans="1:74" x14ac:dyDescent="0.2">
      <c r="A412" s="28"/>
      <c r="B412" s="28"/>
      <c r="C412" s="36"/>
      <c r="D412" s="44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</row>
    <row r="413" spans="1:74" x14ac:dyDescent="0.2">
      <c r="A413" s="28"/>
      <c r="B413" s="28"/>
      <c r="C413" s="36"/>
      <c r="D413" s="44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</row>
    <row r="414" spans="1:74" x14ac:dyDescent="0.2">
      <c r="A414" s="28"/>
      <c r="B414" s="28"/>
      <c r="C414" s="36"/>
      <c r="D414" s="44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</row>
    <row r="415" spans="1:74" x14ac:dyDescent="0.2">
      <c r="A415" s="28"/>
      <c r="B415" s="28"/>
      <c r="C415" s="36"/>
      <c r="D415" s="44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</row>
    <row r="416" spans="1:74" x14ac:dyDescent="0.2">
      <c r="A416" s="28"/>
      <c r="B416" s="28"/>
      <c r="C416" s="36"/>
      <c r="D416" s="44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</row>
    <row r="417" spans="1:74" x14ac:dyDescent="0.2">
      <c r="A417" s="28"/>
      <c r="B417" s="28"/>
      <c r="C417" s="36"/>
      <c r="D417" s="44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</row>
    <row r="418" spans="1:74" x14ac:dyDescent="0.2">
      <c r="A418" s="28"/>
      <c r="B418" s="28"/>
      <c r="C418" s="36"/>
      <c r="D418" s="44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</row>
    <row r="419" spans="1:74" x14ac:dyDescent="0.2">
      <c r="A419" s="28"/>
      <c r="B419" s="28"/>
      <c r="C419" s="36"/>
      <c r="D419" s="44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</row>
    <row r="420" spans="1:74" x14ac:dyDescent="0.2">
      <c r="A420" s="28"/>
      <c r="B420" s="28"/>
      <c r="C420" s="36"/>
      <c r="D420" s="44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</row>
    <row r="421" spans="1:74" x14ac:dyDescent="0.2">
      <c r="A421" s="28"/>
      <c r="B421" s="28"/>
      <c r="C421" s="36"/>
      <c r="D421" s="44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</row>
    <row r="422" spans="1:74" x14ac:dyDescent="0.2">
      <c r="A422" s="28"/>
      <c r="B422" s="28"/>
      <c r="C422" s="36"/>
      <c r="D422" s="44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</row>
    <row r="423" spans="1:74" x14ac:dyDescent="0.2">
      <c r="A423" s="28"/>
      <c r="B423" s="28"/>
      <c r="C423" s="36"/>
      <c r="D423" s="44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</row>
    <row r="424" spans="1:74" x14ac:dyDescent="0.2">
      <c r="A424" s="28"/>
      <c r="B424" s="28"/>
      <c r="C424" s="36"/>
      <c r="D424" s="44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</row>
    <row r="425" spans="1:74" x14ac:dyDescent="0.2">
      <c r="A425" s="28"/>
      <c r="B425" s="28"/>
      <c r="C425" s="36"/>
      <c r="D425" s="44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</row>
    <row r="426" spans="1:74" x14ac:dyDescent="0.2">
      <c r="A426" s="28"/>
      <c r="B426" s="28"/>
      <c r="C426" s="36"/>
      <c r="D426" s="44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</row>
    <row r="427" spans="1:74" x14ac:dyDescent="0.2">
      <c r="A427" s="28"/>
      <c r="B427" s="28"/>
      <c r="C427" s="36"/>
      <c r="D427" s="44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</row>
    <row r="428" spans="1:74" x14ac:dyDescent="0.2">
      <c r="A428" s="28"/>
      <c r="B428" s="28"/>
      <c r="C428" s="36"/>
      <c r="D428" s="44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</row>
    <row r="429" spans="1:74" x14ac:dyDescent="0.2">
      <c r="A429" s="28"/>
      <c r="B429" s="28"/>
      <c r="C429" s="36"/>
      <c r="D429" s="44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</row>
    <row r="430" spans="1:74" x14ac:dyDescent="0.2">
      <c r="A430" s="28"/>
      <c r="B430" s="28"/>
      <c r="C430" s="36"/>
      <c r="D430" s="44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</row>
    <row r="431" spans="1:74" x14ac:dyDescent="0.2">
      <c r="A431" s="28"/>
      <c r="B431" s="28"/>
      <c r="C431" s="36"/>
      <c r="D431" s="44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</row>
    <row r="432" spans="1:74" x14ac:dyDescent="0.2">
      <c r="A432" s="28"/>
      <c r="B432" s="28"/>
      <c r="C432" s="36"/>
      <c r="D432" s="44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</row>
    <row r="433" spans="1:74" x14ac:dyDescent="0.2">
      <c r="A433" s="28"/>
      <c r="B433" s="28"/>
      <c r="C433" s="36"/>
      <c r="D433" s="44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</row>
    <row r="434" spans="1:74" x14ac:dyDescent="0.2">
      <c r="A434" s="28"/>
      <c r="B434" s="28"/>
      <c r="C434" s="36"/>
      <c r="D434" s="44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</row>
    <row r="435" spans="1:74" x14ac:dyDescent="0.2">
      <c r="A435" s="28"/>
      <c r="B435" s="28"/>
      <c r="C435" s="36"/>
      <c r="D435" s="44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</row>
    <row r="436" spans="1:74" x14ac:dyDescent="0.2">
      <c r="A436" s="28"/>
      <c r="B436" s="28"/>
      <c r="C436" s="36"/>
      <c r="D436" s="44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</row>
    <row r="437" spans="1:74" x14ac:dyDescent="0.2">
      <c r="A437" s="28"/>
      <c r="B437" s="28"/>
      <c r="C437" s="36"/>
      <c r="D437" s="44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</row>
    <row r="438" spans="1:74" x14ac:dyDescent="0.2">
      <c r="A438" s="28"/>
      <c r="B438" s="28"/>
      <c r="C438" s="36"/>
      <c r="D438" s="44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</row>
    <row r="439" spans="1:74" x14ac:dyDescent="0.2">
      <c r="A439" s="28"/>
      <c r="B439" s="28"/>
      <c r="C439" s="36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</row>
    <row r="440" spans="1:74" x14ac:dyDescent="0.2">
      <c r="A440" s="28"/>
      <c r="B440" s="28"/>
      <c r="C440" s="36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</row>
    <row r="441" spans="1:74" x14ac:dyDescent="0.2">
      <c r="A441" s="28"/>
      <c r="B441" s="28"/>
      <c r="C441" s="36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</row>
    <row r="442" spans="1:74" x14ac:dyDescent="0.2">
      <c r="A442" s="28"/>
      <c r="B442" s="28"/>
      <c r="C442" s="36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</row>
    <row r="443" spans="1:74" x14ac:dyDescent="0.2">
      <c r="A443" s="28"/>
      <c r="B443" s="28"/>
      <c r="C443" s="36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</row>
    <row r="444" spans="1:74" x14ac:dyDescent="0.2">
      <c r="A444" s="28"/>
      <c r="B444" s="28"/>
      <c r="C444" s="36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</row>
    <row r="445" spans="1:74" x14ac:dyDescent="0.2">
      <c r="A445" s="28"/>
      <c r="B445" s="28"/>
      <c r="C445" s="36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</row>
    <row r="446" spans="1:74" x14ac:dyDescent="0.2">
      <c r="A446" s="28"/>
      <c r="B446" s="28"/>
      <c r="C446" s="36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</row>
    <row r="447" spans="1:74" x14ac:dyDescent="0.2">
      <c r="A447" s="28"/>
      <c r="B447" s="28"/>
      <c r="C447" s="36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</row>
    <row r="448" spans="1:74" x14ac:dyDescent="0.2">
      <c r="A448" s="28"/>
      <c r="B448" s="28"/>
      <c r="C448" s="36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</row>
    <row r="449" spans="1:74" x14ac:dyDescent="0.2">
      <c r="A449" s="28"/>
      <c r="B449" s="28"/>
      <c r="C449" s="36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</row>
    <row r="450" spans="1:74" x14ac:dyDescent="0.2">
      <c r="A450" s="28"/>
      <c r="B450" s="28"/>
      <c r="C450" s="36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</row>
    <row r="451" spans="1:74" x14ac:dyDescent="0.2">
      <c r="A451" s="28"/>
      <c r="B451" s="28"/>
      <c r="C451" s="36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</row>
    <row r="452" spans="1:74" x14ac:dyDescent="0.2">
      <c r="A452" s="28"/>
      <c r="B452" s="28"/>
      <c r="C452" s="36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</row>
    <row r="453" spans="1:74" x14ac:dyDescent="0.2">
      <c r="A453" s="28"/>
      <c r="B453" s="28"/>
      <c r="C453" s="36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</row>
    <row r="454" spans="1:74" x14ac:dyDescent="0.2">
      <c r="A454" s="28"/>
      <c r="B454" s="28"/>
      <c r="C454" s="36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</row>
    <row r="455" spans="1:74" x14ac:dyDescent="0.2">
      <c r="A455" s="28"/>
      <c r="B455" s="28"/>
      <c r="C455" s="36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</row>
    <row r="456" spans="1:74" x14ac:dyDescent="0.2">
      <c r="A456" s="28"/>
      <c r="B456" s="28"/>
      <c r="C456" s="36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</row>
    <row r="457" spans="1:74" x14ac:dyDescent="0.2">
      <c r="A457" s="28"/>
      <c r="B457" s="28"/>
      <c r="C457" s="36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</row>
    <row r="458" spans="1:74" x14ac:dyDescent="0.2">
      <c r="A458" s="28"/>
      <c r="B458" s="28"/>
      <c r="C458" s="36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</row>
    <row r="459" spans="1:74" x14ac:dyDescent="0.2">
      <c r="A459" s="28"/>
      <c r="B459" s="28"/>
      <c r="C459" s="36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</row>
    <row r="460" spans="1:74" x14ac:dyDescent="0.2">
      <c r="A460" s="28"/>
      <c r="B460" s="28"/>
      <c r="C460" s="36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</row>
    <row r="461" spans="1:74" x14ac:dyDescent="0.2">
      <c r="A461" s="28"/>
      <c r="B461" s="28"/>
      <c r="C461" s="36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</row>
    <row r="462" spans="1:74" x14ac:dyDescent="0.2">
      <c r="A462" s="28"/>
      <c r="B462" s="28"/>
      <c r="C462" s="36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</row>
    <row r="463" spans="1:74" x14ac:dyDescent="0.2">
      <c r="A463" s="28"/>
      <c r="B463" s="28"/>
      <c r="C463" s="36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</row>
    <row r="464" spans="1:74" x14ac:dyDescent="0.2">
      <c r="A464" s="28"/>
      <c r="B464" s="28"/>
      <c r="C464" s="36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</row>
    <row r="465" spans="1:74" x14ac:dyDescent="0.2">
      <c r="A465" s="28"/>
      <c r="B465" s="28"/>
      <c r="C465" s="36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</row>
    <row r="466" spans="1:74" x14ac:dyDescent="0.2">
      <c r="A466" s="28"/>
      <c r="B466" s="28"/>
      <c r="C466" s="36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</row>
    <row r="467" spans="1:74" x14ac:dyDescent="0.2">
      <c r="A467" s="28"/>
      <c r="B467" s="28"/>
      <c r="C467" s="36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</row>
    <row r="468" spans="1:74" x14ac:dyDescent="0.2">
      <c r="A468" s="28"/>
      <c r="B468" s="28"/>
      <c r="C468" s="36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</row>
    <row r="469" spans="1:74" x14ac:dyDescent="0.2">
      <c r="A469" s="28"/>
      <c r="B469" s="28"/>
      <c r="C469" s="36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</row>
    <row r="470" spans="1:74" x14ac:dyDescent="0.2">
      <c r="A470" s="28"/>
      <c r="B470" s="28"/>
      <c r="C470" s="36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</row>
    <row r="471" spans="1:74" x14ac:dyDescent="0.2">
      <c r="A471" s="28"/>
      <c r="B471" s="28"/>
      <c r="C471" s="36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</row>
    <row r="472" spans="1:74" x14ac:dyDescent="0.2">
      <c r="A472" s="28"/>
      <c r="B472" s="28"/>
      <c r="C472" s="36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</row>
    <row r="473" spans="1:74" x14ac:dyDescent="0.2">
      <c r="A473" s="28"/>
      <c r="B473" s="28"/>
      <c r="C473" s="36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</row>
    <row r="474" spans="1:74" x14ac:dyDescent="0.2">
      <c r="A474" s="28"/>
      <c r="B474" s="28"/>
      <c r="C474" s="36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</row>
    <row r="475" spans="1:74" x14ac:dyDescent="0.2">
      <c r="A475" s="28"/>
      <c r="B475" s="28"/>
      <c r="C475" s="36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</row>
    <row r="476" spans="1:74" x14ac:dyDescent="0.2">
      <c r="A476" s="28"/>
      <c r="B476" s="28"/>
      <c r="C476" s="36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</row>
    <row r="477" spans="1:74" x14ac:dyDescent="0.2">
      <c r="A477" s="28"/>
      <c r="B477" s="28"/>
      <c r="C477" s="36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</row>
    <row r="478" spans="1:74" x14ac:dyDescent="0.2">
      <c r="A478" s="28"/>
      <c r="B478" s="28"/>
      <c r="C478" s="36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</row>
    <row r="479" spans="1:74" x14ac:dyDescent="0.2">
      <c r="A479" s="28"/>
      <c r="B479" s="28"/>
      <c r="C479" s="36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</row>
    <row r="480" spans="1:74" x14ac:dyDescent="0.2">
      <c r="A480" s="28"/>
      <c r="B480" s="28"/>
      <c r="C480" s="36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</row>
    <row r="481" spans="1:74" x14ac:dyDescent="0.2">
      <c r="A481" s="28"/>
      <c r="B481" s="28"/>
      <c r="C481" s="36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</row>
    <row r="482" spans="1:74" x14ac:dyDescent="0.2">
      <c r="A482" s="28"/>
      <c r="B482" s="28"/>
      <c r="C482" s="36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</row>
    <row r="483" spans="1:74" x14ac:dyDescent="0.2">
      <c r="A483" s="28"/>
      <c r="B483" s="28"/>
      <c r="C483" s="36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</row>
    <row r="484" spans="1:74" x14ac:dyDescent="0.2">
      <c r="A484" s="28"/>
      <c r="B484" s="28"/>
      <c r="C484" s="36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</row>
    <row r="485" spans="1:74" x14ac:dyDescent="0.2">
      <c r="A485" s="28"/>
      <c r="B485" s="28"/>
      <c r="C485" s="36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</row>
    <row r="486" spans="1:74" x14ac:dyDescent="0.2">
      <c r="A486" s="28"/>
      <c r="B486" s="28"/>
      <c r="C486" s="36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</row>
    <row r="487" spans="1:74" x14ac:dyDescent="0.2">
      <c r="A487" s="28"/>
      <c r="B487" s="28"/>
      <c r="C487" s="36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</row>
    <row r="488" spans="1:74" x14ac:dyDescent="0.2">
      <c r="A488" s="28"/>
      <c r="B488" s="28"/>
      <c r="C488" s="36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</row>
    <row r="489" spans="1:74" x14ac:dyDescent="0.2">
      <c r="A489" s="28"/>
      <c r="B489" s="28"/>
      <c r="C489" s="36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</row>
    <row r="490" spans="1:74" x14ac:dyDescent="0.2">
      <c r="A490" s="28"/>
      <c r="B490" s="28"/>
      <c r="C490" s="36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</row>
    <row r="491" spans="1:74" x14ac:dyDescent="0.2">
      <c r="A491" s="28"/>
      <c r="B491" s="28"/>
      <c r="C491" s="36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</row>
    <row r="492" spans="1:74" x14ac:dyDescent="0.2">
      <c r="A492" s="28"/>
      <c r="B492" s="28"/>
      <c r="C492" s="36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</row>
    <row r="493" spans="1:74" x14ac:dyDescent="0.2">
      <c r="A493" s="28"/>
      <c r="B493" s="28"/>
      <c r="C493" s="36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</row>
    <row r="494" spans="1:74" x14ac:dyDescent="0.2">
      <c r="A494" s="28"/>
      <c r="B494" s="28"/>
      <c r="C494" s="36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</row>
    <row r="495" spans="1:74" x14ac:dyDescent="0.2">
      <c r="A495" s="28"/>
      <c r="B495" s="28"/>
      <c r="C495" s="36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</row>
    <row r="496" spans="1:74" x14ac:dyDescent="0.2">
      <c r="A496" s="28"/>
      <c r="B496" s="28"/>
      <c r="C496" s="36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</row>
    <row r="497" spans="1:74" x14ac:dyDescent="0.2">
      <c r="A497" s="28"/>
      <c r="B497" s="28"/>
      <c r="C497" s="36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</row>
    <row r="498" spans="1:74" x14ac:dyDescent="0.2">
      <c r="A498" s="28"/>
      <c r="B498" s="28"/>
      <c r="C498" s="36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</row>
    <row r="499" spans="1:74" x14ac:dyDescent="0.2">
      <c r="A499" s="28"/>
      <c r="B499" s="28"/>
      <c r="C499" s="36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</row>
    <row r="500" spans="1:74" x14ac:dyDescent="0.2">
      <c r="A500" s="28"/>
      <c r="B500" s="28"/>
      <c r="C500" s="36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</row>
    <row r="501" spans="1:74" x14ac:dyDescent="0.2">
      <c r="A501" s="28"/>
      <c r="B501" s="28"/>
      <c r="C501" s="36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</row>
    <row r="502" spans="1:74" x14ac:dyDescent="0.2">
      <c r="A502" s="28"/>
      <c r="B502" s="28"/>
      <c r="C502" s="36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</row>
    <row r="503" spans="1:74" x14ac:dyDescent="0.2">
      <c r="A503" s="28"/>
      <c r="B503" s="28"/>
      <c r="C503" s="36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</row>
    <row r="504" spans="1:74" x14ac:dyDescent="0.2">
      <c r="A504" s="28"/>
      <c r="B504" s="28"/>
      <c r="C504" s="36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</row>
    <row r="505" spans="1:74" x14ac:dyDescent="0.2">
      <c r="A505" s="28"/>
      <c r="B505" s="28"/>
      <c r="C505" s="36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</row>
    <row r="506" spans="1:74" x14ac:dyDescent="0.2">
      <c r="A506" s="28"/>
      <c r="B506" s="28"/>
      <c r="C506" s="36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</row>
    <row r="507" spans="1:74" x14ac:dyDescent="0.2">
      <c r="A507" s="28"/>
      <c r="B507" s="28"/>
      <c r="C507" s="36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</row>
    <row r="508" spans="1:74" x14ac:dyDescent="0.2">
      <c r="A508" s="28"/>
      <c r="B508" s="28"/>
      <c r="C508" s="36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</row>
    <row r="509" spans="1:74" x14ac:dyDescent="0.2">
      <c r="A509" s="28"/>
      <c r="B509" s="28"/>
      <c r="C509" s="36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</row>
    <row r="510" spans="1:74" x14ac:dyDescent="0.2">
      <c r="A510" s="28"/>
      <c r="B510" s="28"/>
      <c r="C510" s="36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</row>
    <row r="511" spans="1:74" x14ac:dyDescent="0.2">
      <c r="A511" s="28"/>
      <c r="B511" s="28"/>
      <c r="C511" s="36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</row>
    <row r="512" spans="1:74" x14ac:dyDescent="0.2">
      <c r="A512" s="28"/>
      <c r="B512" s="28"/>
      <c r="C512" s="36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</row>
    <row r="513" spans="1:74" x14ac:dyDescent="0.2">
      <c r="A513" s="28"/>
      <c r="B513" s="28"/>
      <c r="C513" s="36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</row>
    <row r="514" spans="1:74" x14ac:dyDescent="0.2">
      <c r="A514" s="28"/>
      <c r="B514" s="28"/>
      <c r="C514" s="36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</row>
    <row r="515" spans="1:74" x14ac:dyDescent="0.2">
      <c r="A515" s="28"/>
      <c r="B515" s="28"/>
      <c r="C515" s="36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</row>
    <row r="516" spans="1:74" x14ac:dyDescent="0.2">
      <c r="A516" s="28"/>
      <c r="B516" s="28"/>
      <c r="C516" s="36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</row>
    <row r="517" spans="1:74" x14ac:dyDescent="0.2">
      <c r="A517" s="28"/>
      <c r="B517" s="28"/>
      <c r="C517" s="36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</row>
    <row r="518" spans="1:74" x14ac:dyDescent="0.2">
      <c r="A518" s="28"/>
      <c r="B518" s="28"/>
      <c r="C518" s="36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</row>
    <row r="519" spans="1:74" x14ac:dyDescent="0.2">
      <c r="A519" s="28"/>
      <c r="B519" s="28"/>
      <c r="C519" s="36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</row>
    <row r="520" spans="1:74" x14ac:dyDescent="0.2">
      <c r="A520" s="28"/>
      <c r="B520" s="28"/>
      <c r="C520" s="36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</row>
    <row r="521" spans="1:74" x14ac:dyDescent="0.2">
      <c r="A521" s="28"/>
      <c r="B521" s="28"/>
      <c r="C521" s="36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</row>
    <row r="522" spans="1:74" x14ac:dyDescent="0.2">
      <c r="A522" s="28"/>
      <c r="B522" s="28"/>
      <c r="C522" s="36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</row>
    <row r="523" spans="1:74" x14ac:dyDescent="0.2">
      <c r="A523" s="28"/>
      <c r="B523" s="28"/>
      <c r="C523" s="36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</row>
    <row r="524" spans="1:74" x14ac:dyDescent="0.2">
      <c r="A524" s="28"/>
      <c r="B524" s="28"/>
      <c r="C524" s="36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</row>
    <row r="525" spans="1:74" x14ac:dyDescent="0.2">
      <c r="A525" s="28"/>
      <c r="B525" s="28"/>
      <c r="C525" s="36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</row>
    <row r="526" spans="1:74" x14ac:dyDescent="0.2">
      <c r="A526" s="28"/>
      <c r="B526" s="28"/>
      <c r="C526" s="36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</row>
    <row r="527" spans="1:74" x14ac:dyDescent="0.2">
      <c r="A527" s="28"/>
      <c r="B527" s="28"/>
      <c r="C527" s="36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</row>
    <row r="528" spans="1:74" x14ac:dyDescent="0.2">
      <c r="A528" s="28"/>
      <c r="B528" s="28"/>
      <c r="C528" s="36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</row>
    <row r="529" spans="1:74" x14ac:dyDescent="0.2">
      <c r="A529" s="28"/>
      <c r="B529" s="28"/>
      <c r="C529" s="36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</row>
    <row r="530" spans="1:74" x14ac:dyDescent="0.2">
      <c r="A530" s="28"/>
      <c r="B530" s="28"/>
      <c r="C530" s="36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</row>
    <row r="531" spans="1:74" x14ac:dyDescent="0.2">
      <c r="A531" s="28"/>
      <c r="B531" s="28"/>
      <c r="C531" s="36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</row>
    <row r="532" spans="1:74" x14ac:dyDescent="0.2">
      <c r="A532" s="28"/>
      <c r="B532" s="28"/>
      <c r="C532" s="36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</row>
    <row r="533" spans="1:74" x14ac:dyDescent="0.2">
      <c r="A533" s="28"/>
      <c r="B533" s="28"/>
      <c r="C533" s="36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</row>
    <row r="534" spans="1:74" x14ac:dyDescent="0.2">
      <c r="A534" s="28"/>
      <c r="B534" s="28"/>
      <c r="C534" s="36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</row>
    <row r="535" spans="1:74" x14ac:dyDescent="0.2">
      <c r="A535" s="28"/>
      <c r="B535" s="28"/>
      <c r="C535" s="36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</row>
    <row r="536" spans="1:74" x14ac:dyDescent="0.2">
      <c r="A536" s="28"/>
      <c r="B536" s="28"/>
      <c r="C536" s="36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</row>
    <row r="537" spans="1:74" x14ac:dyDescent="0.2">
      <c r="A537" s="28"/>
      <c r="B537" s="28"/>
      <c r="C537" s="36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</row>
    <row r="538" spans="1:74" x14ac:dyDescent="0.2">
      <c r="A538" s="28"/>
      <c r="B538" s="28"/>
      <c r="C538" s="36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</row>
    <row r="539" spans="1:74" x14ac:dyDescent="0.2">
      <c r="A539" s="28"/>
      <c r="B539" s="28"/>
      <c r="C539" s="36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</row>
    <row r="540" spans="1:74" x14ac:dyDescent="0.2">
      <c r="A540" s="28"/>
      <c r="B540" s="28"/>
      <c r="C540" s="36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</row>
    <row r="541" spans="1:74" x14ac:dyDescent="0.2">
      <c r="A541" s="28"/>
      <c r="B541" s="28"/>
      <c r="C541" s="36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</row>
    <row r="542" spans="1:74" x14ac:dyDescent="0.2">
      <c r="A542" s="28"/>
      <c r="B542" s="28"/>
      <c r="C542" s="36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</row>
    <row r="543" spans="1:74" x14ac:dyDescent="0.2">
      <c r="A543" s="28"/>
      <c r="B543" s="28"/>
      <c r="C543" s="36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</row>
    <row r="544" spans="1:74" x14ac:dyDescent="0.2">
      <c r="A544" s="28"/>
      <c r="B544" s="28"/>
      <c r="C544" s="36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</row>
    <row r="545" spans="1:74" x14ac:dyDescent="0.2">
      <c r="A545" s="28"/>
      <c r="B545" s="28"/>
      <c r="C545" s="36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</row>
    <row r="546" spans="1:74" x14ac:dyDescent="0.2">
      <c r="A546" s="28"/>
      <c r="B546" s="28"/>
      <c r="C546" s="36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</row>
    <row r="547" spans="1:74" x14ac:dyDescent="0.2">
      <c r="A547" s="28"/>
      <c r="B547" s="28"/>
      <c r="C547" s="36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</row>
    <row r="548" spans="1:74" x14ac:dyDescent="0.2">
      <c r="A548" s="28"/>
      <c r="B548" s="28"/>
      <c r="C548" s="36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</row>
    <row r="549" spans="1:74" x14ac:dyDescent="0.2">
      <c r="A549" s="28"/>
      <c r="B549" s="28"/>
      <c r="C549" s="36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</row>
    <row r="550" spans="1:74" x14ac:dyDescent="0.2">
      <c r="A550" s="28"/>
      <c r="B550" s="28"/>
      <c r="C550" s="36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</row>
    <row r="551" spans="1:74" x14ac:dyDescent="0.2">
      <c r="A551" s="28"/>
      <c r="B551" s="28"/>
      <c r="C551" s="36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</row>
    <row r="552" spans="1:74" x14ac:dyDescent="0.2">
      <c r="A552" s="28"/>
      <c r="B552" s="28"/>
      <c r="C552" s="36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</row>
    <row r="553" spans="1:74" x14ac:dyDescent="0.2">
      <c r="A553" s="28"/>
      <c r="B553" s="28"/>
      <c r="C553" s="36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</row>
    <row r="554" spans="1:74" x14ac:dyDescent="0.2">
      <c r="A554" s="28"/>
      <c r="B554" s="28"/>
      <c r="C554" s="36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</row>
    <row r="555" spans="1:74" x14ac:dyDescent="0.2">
      <c r="A555" s="28"/>
      <c r="B555" s="28"/>
      <c r="C555" s="36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</row>
    <row r="556" spans="1:74" x14ac:dyDescent="0.2">
      <c r="A556" s="28"/>
      <c r="B556" s="28"/>
      <c r="C556" s="36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</row>
    <row r="557" spans="1:74" x14ac:dyDescent="0.2">
      <c r="A557" s="28"/>
      <c r="B557" s="28"/>
      <c r="C557" s="36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</row>
    <row r="558" spans="1:74" x14ac:dyDescent="0.2">
      <c r="A558" s="28"/>
      <c r="B558" s="28"/>
      <c r="C558" s="36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</row>
    <row r="559" spans="1:74" x14ac:dyDescent="0.2">
      <c r="A559" s="28"/>
      <c r="B559" s="28"/>
      <c r="C559" s="36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</row>
    <row r="560" spans="1:74" x14ac:dyDescent="0.2">
      <c r="A560" s="28"/>
      <c r="B560" s="28"/>
      <c r="C560" s="36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</row>
    <row r="561" spans="1:74" x14ac:dyDescent="0.2">
      <c r="A561" s="28"/>
      <c r="B561" s="28"/>
      <c r="C561" s="36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</row>
    <row r="562" spans="1:74" x14ac:dyDescent="0.2">
      <c r="A562" s="28"/>
      <c r="B562" s="28"/>
      <c r="C562" s="36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</row>
    <row r="563" spans="1:74" x14ac:dyDescent="0.2">
      <c r="A563" s="28"/>
      <c r="B563" s="28"/>
      <c r="C563" s="36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</row>
    <row r="564" spans="1:74" x14ac:dyDescent="0.2">
      <c r="A564" s="28"/>
      <c r="B564" s="28"/>
      <c r="C564" s="36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</row>
    <row r="565" spans="1:74" x14ac:dyDescent="0.2">
      <c r="A565" s="28"/>
      <c r="B565" s="28"/>
      <c r="C565" s="36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</row>
    <row r="566" spans="1:74" x14ac:dyDescent="0.2">
      <c r="A566" s="28"/>
      <c r="B566" s="28"/>
      <c r="C566" s="36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</row>
    <row r="567" spans="1:74" x14ac:dyDescent="0.2">
      <c r="A567" s="28"/>
      <c r="B567" s="28"/>
      <c r="C567" s="36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</row>
    <row r="568" spans="1:74" x14ac:dyDescent="0.2">
      <c r="A568" s="28"/>
      <c r="B568" s="28"/>
      <c r="C568" s="36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</row>
    <row r="569" spans="1:74" x14ac:dyDescent="0.2">
      <c r="A569" s="28"/>
      <c r="B569" s="28"/>
      <c r="C569" s="36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</row>
    <row r="570" spans="1:74" x14ac:dyDescent="0.2">
      <c r="A570" s="28"/>
      <c r="B570" s="28"/>
      <c r="C570" s="36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</row>
    <row r="571" spans="1:74" x14ac:dyDescent="0.2">
      <c r="A571" s="28"/>
      <c r="B571" s="28"/>
      <c r="C571" s="36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</row>
    <row r="572" spans="1:74" x14ac:dyDescent="0.2">
      <c r="A572" s="28"/>
      <c r="B572" s="28"/>
      <c r="C572" s="36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</row>
    <row r="573" spans="1:74" x14ac:dyDescent="0.2">
      <c r="A573" s="28"/>
      <c r="B573" s="28"/>
      <c r="C573" s="36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</row>
    <row r="574" spans="1:74" x14ac:dyDescent="0.2">
      <c r="A574" s="28"/>
      <c r="B574" s="28"/>
      <c r="C574" s="36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</row>
    <row r="575" spans="1:74" x14ac:dyDescent="0.2">
      <c r="A575" s="28"/>
      <c r="B575" s="28"/>
      <c r="C575" s="36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</row>
    <row r="576" spans="1:74" x14ac:dyDescent="0.2">
      <c r="A576" s="28"/>
      <c r="B576" s="28"/>
      <c r="C576" s="36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</row>
    <row r="577" spans="1:74" x14ac:dyDescent="0.2">
      <c r="A577" s="28"/>
      <c r="B577" s="28"/>
      <c r="C577" s="36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</row>
    <row r="578" spans="1:74" x14ac:dyDescent="0.2">
      <c r="A578" s="28"/>
      <c r="B578" s="28"/>
      <c r="C578" s="36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</row>
    <row r="579" spans="1:74" x14ac:dyDescent="0.2">
      <c r="A579" s="28"/>
      <c r="B579" s="28"/>
      <c r="C579" s="36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</row>
    <row r="580" spans="1:74" x14ac:dyDescent="0.2">
      <c r="A580" s="28"/>
      <c r="B580" s="28"/>
      <c r="C580" s="36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</row>
    <row r="581" spans="1:74" x14ac:dyDescent="0.2">
      <c r="A581" s="28"/>
      <c r="B581" s="28"/>
      <c r="C581" s="36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</row>
    <row r="582" spans="1:74" x14ac:dyDescent="0.2">
      <c r="A582" s="28"/>
      <c r="B582" s="28"/>
      <c r="C582" s="36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</row>
    <row r="583" spans="1:74" x14ac:dyDescent="0.2">
      <c r="A583" s="28"/>
      <c r="B583" s="28"/>
      <c r="C583" s="36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</row>
    <row r="584" spans="1:74" x14ac:dyDescent="0.2">
      <c r="A584" s="28"/>
      <c r="B584" s="28"/>
      <c r="C584" s="36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</row>
    <row r="585" spans="1:74" x14ac:dyDescent="0.2">
      <c r="A585" s="28"/>
      <c r="B585" s="28"/>
      <c r="C585" s="36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</row>
    <row r="586" spans="1:74" x14ac:dyDescent="0.2">
      <c r="A586" s="28"/>
      <c r="B586" s="28"/>
      <c r="C586" s="36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</row>
    <row r="587" spans="1:74" x14ac:dyDescent="0.2">
      <c r="A587" s="28"/>
      <c r="B587" s="28"/>
      <c r="C587" s="36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</row>
    <row r="588" spans="1:74" x14ac:dyDescent="0.2">
      <c r="A588" s="28"/>
      <c r="B588" s="28"/>
      <c r="C588" s="36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</row>
    <row r="589" spans="1:74" x14ac:dyDescent="0.2">
      <c r="A589" s="28"/>
      <c r="B589" s="28"/>
      <c r="C589" s="36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</row>
  </sheetData>
  <sheetProtection algorithmName="SHA-512" hashValue="wjZn05n5Kwc8xNvCCBZK6zGoyNSakDBKfrFioav8FhZxoPyugpMOyy9Xn0U24rb4l9V6qa0/wyQzW+D12ldyxQ==" saltValue="C0dvZzd1taSQZpEWsoCj9A==" spinCount="100000" sheet="1" objects="1" scenarios="1"/>
  <sortState xmlns:xlrd2="http://schemas.microsoft.com/office/spreadsheetml/2017/richdata2" ref="AI21:AJ27">
    <sortCondition ref="AI21:AI27"/>
  </sortState>
  <conditionalFormatting sqref="C4:AG15">
    <cfRule type="expression" dxfId="7" priority="2">
      <formula>OR(C4=$AN$4,C4=$AN$5,C4=$AN$6,C4=$AN$7,C4=$AN$8,C4=$AN$9,C4=$AN$10,C4=$AN$11,C4=$AN$12,C4=$AN$13,C4=$AN$14)</formula>
    </cfRule>
  </conditionalFormatting>
  <conditionalFormatting sqref="C21:AG32">
    <cfRule type="expression" dxfId="6" priority="11">
      <formula>C21="zo"</formula>
    </cfRule>
    <cfRule type="expression" dxfId="5" priority="12">
      <formula>C21="za"</formula>
    </cfRule>
    <cfRule type="expression" dxfId="4" priority="16">
      <formula>C21="di"</formula>
    </cfRule>
    <cfRule type="expression" dxfId="3" priority="17">
      <formula>C21="ma"</formula>
    </cfRule>
  </conditionalFormatting>
  <conditionalFormatting sqref="C21:AG33">
    <cfRule type="expression" dxfId="2" priority="13">
      <formula>C21="vr"</formula>
    </cfRule>
    <cfRule type="expression" dxfId="1" priority="14">
      <formula>C21="do"</formula>
    </cfRule>
    <cfRule type="expression" dxfId="0" priority="15">
      <formula>C21="wo"</formula>
    </cfRule>
  </conditionalFormatting>
  <dataValidations disablePrompts="1" count="1">
    <dataValidation type="list" allowBlank="1" showInputMessage="1" showErrorMessage="1" promptTitle="Decimals as minutes" sqref="J42:J44" xr:uid="{4A28711E-F169-49F2-975C-5B050619C616}">
      <formula1>$J$42:$J$44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5CC7D7-54F6-4D19-A76E-CE248D01C785}">
            <xm:f>NOT(Invoer!F$20=$AN$4)</xm:f>
            <x14:dxf/>
          </x14:cfRule>
          <xm:sqref>F20:AJ20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FE3B56-FE3B-4B46-A350-FF80BD122CF5}">
          <x14:formula1>
            <xm:f>INDIRECT(Invoer!D14)</xm:f>
          </x14:formula1>
          <xm:sqref>K42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Invoer</vt:lpstr>
      <vt:lpstr>tabellen</vt:lpstr>
      <vt:lpstr>Invoer!Afdrukbereik</vt:lpstr>
      <vt:lpstr>min_05</vt:lpstr>
      <vt:lpstr>min_06</vt:lpstr>
      <vt:lpstr>min_15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Hennie Witbraad</dc:creator>
  <cp:lastModifiedBy>Sander Barten</cp:lastModifiedBy>
  <cp:lastPrinted>2019-03-13T11:35:29Z</cp:lastPrinted>
  <dcterms:created xsi:type="dcterms:W3CDTF">2018-07-03T15:26:00Z</dcterms:created>
  <dcterms:modified xsi:type="dcterms:W3CDTF">2025-01-08T11:52:26Z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a054d2c7-1b3d-4c2e-afb9-02e053815de5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